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510" windowWidth="23250" windowHeight="1317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Foglio1!$CX$2:$CX$67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V4" i="1"/>
  <c r="CV5"/>
  <c r="CV6"/>
  <c r="CV7"/>
  <c r="CV8"/>
  <c r="CV9"/>
  <c r="CV10"/>
  <c r="CV11"/>
  <c r="CV12"/>
  <c r="CV13"/>
  <c r="CV14"/>
  <c r="CV15"/>
  <c r="CV16"/>
  <c r="CV17"/>
  <c r="CV18"/>
  <c r="CV19"/>
  <c r="CV20"/>
  <c r="CV21"/>
  <c r="CV22"/>
  <c r="CV23"/>
  <c r="CV24"/>
  <c r="CV25"/>
  <c r="CV26"/>
  <c r="CV27"/>
  <c r="CV28"/>
  <c r="CV29"/>
  <c r="CV30"/>
  <c r="CV31"/>
  <c r="CV32"/>
  <c r="CV33"/>
  <c r="CV34"/>
  <c r="CV35"/>
  <c r="CV36"/>
  <c r="CV37"/>
  <c r="CV38"/>
  <c r="CV39"/>
  <c r="CV40"/>
  <c r="CV41"/>
  <c r="CV42"/>
  <c r="CV43"/>
  <c r="CV44"/>
  <c r="CV45"/>
  <c r="CV46"/>
  <c r="CV47"/>
  <c r="CV48"/>
  <c r="CV49"/>
  <c r="CV50"/>
  <c r="CV51"/>
  <c r="CV52"/>
  <c r="CV53"/>
  <c r="CV54"/>
  <c r="CV55"/>
  <c r="CV56"/>
  <c r="CV57"/>
  <c r="CV58"/>
  <c r="CV59"/>
  <c r="CV60"/>
  <c r="CV61"/>
  <c r="CV62"/>
  <c r="CV63"/>
  <c r="CV64"/>
  <c r="CV65"/>
  <c r="CV66"/>
  <c r="CV67"/>
  <c r="CV3"/>
  <c r="CQ67"/>
  <c r="CQ66"/>
  <c r="CQ65"/>
  <c r="CQ64"/>
  <c r="CQ63"/>
  <c r="CQ62"/>
  <c r="CQ61"/>
  <c r="CQ60"/>
  <c r="CQ59"/>
  <c r="CQ58"/>
  <c r="CQ57"/>
  <c r="CQ56"/>
  <c r="CQ55"/>
  <c r="CQ54"/>
  <c r="CQ53"/>
  <c r="CQ52"/>
  <c r="CQ51"/>
  <c r="CQ50"/>
  <c r="CQ49"/>
  <c r="CQ48"/>
  <c r="CQ47"/>
  <c r="CQ46"/>
  <c r="CQ45"/>
  <c r="CQ44"/>
  <c r="CQ43"/>
  <c r="CQ42"/>
  <c r="CQ41"/>
  <c r="CQ40"/>
  <c r="CQ39"/>
  <c r="CQ38"/>
  <c r="CQ37"/>
  <c r="CQ36"/>
  <c r="CQ35"/>
  <c r="CQ34"/>
  <c r="CQ33"/>
  <c r="CQ32"/>
  <c r="CQ31"/>
  <c r="CQ30"/>
  <c r="CQ29"/>
  <c r="CQ28"/>
  <c r="CQ27"/>
  <c r="CQ26"/>
  <c r="CQ25"/>
  <c r="CQ24"/>
  <c r="CQ23"/>
  <c r="CQ22"/>
  <c r="CQ21"/>
  <c r="CQ20"/>
  <c r="CQ19"/>
  <c r="CQ18"/>
  <c r="CQ17"/>
  <c r="CQ16"/>
  <c r="CQ15"/>
  <c r="CQ14"/>
  <c r="CQ13"/>
  <c r="CQ12"/>
  <c r="CQ11"/>
  <c r="CQ10"/>
  <c r="CQ9"/>
  <c r="CQ8"/>
  <c r="CQ7"/>
  <c r="CQ6"/>
  <c r="CQ5"/>
  <c r="CQ4"/>
  <c r="CK48"/>
  <c r="CE67"/>
  <c r="CE64"/>
  <c r="CE63"/>
  <c r="CE61"/>
  <c r="CE59"/>
  <c r="CE58"/>
  <c r="CE57"/>
  <c r="CE55"/>
  <c r="CE54"/>
  <c r="CE53"/>
  <c r="CE52"/>
  <c r="CE51"/>
  <c r="CE50"/>
  <c r="CE48"/>
  <c r="CE47"/>
  <c r="CE46"/>
  <c r="CE45"/>
  <c r="CE44"/>
  <c r="CE43"/>
  <c r="CE39"/>
  <c r="CE36"/>
  <c r="CE34"/>
  <c r="CE33"/>
  <c r="CE32"/>
  <c r="CE30"/>
  <c r="CE28"/>
  <c r="CE27"/>
  <c r="CE25"/>
  <c r="CE24"/>
  <c r="CE23"/>
  <c r="CE22"/>
  <c r="CE21"/>
  <c r="CE18"/>
  <c r="CE17"/>
  <c r="CE16"/>
  <c r="CE15"/>
  <c r="CE14"/>
  <c r="CE13"/>
  <c r="CE12"/>
  <c r="CE8"/>
  <c r="CE7"/>
  <c r="CE6"/>
  <c r="CE5"/>
  <c r="BY25"/>
  <c r="BJ57"/>
  <c r="BG44"/>
  <c r="BG41"/>
  <c r="BG40"/>
  <c r="AL31"/>
  <c r="AL64"/>
  <c r="AL65"/>
  <c r="AL66"/>
  <c r="AL67"/>
  <c r="BL26" l="1"/>
  <c r="BM26" s="1"/>
  <c r="BL27"/>
  <c r="BM27" s="1"/>
  <c r="BL28"/>
  <c r="BM28" s="1"/>
  <c r="AN66" l="1"/>
  <c r="AO66" s="1"/>
  <c r="AN67"/>
  <c r="AO67" s="1"/>
  <c r="AN4"/>
  <c r="AO4" s="1"/>
  <c r="AN5"/>
  <c r="AO5" s="1"/>
  <c r="AN6"/>
  <c r="AO6" s="1"/>
  <c r="AN7"/>
  <c r="AO7" s="1"/>
  <c r="AN8"/>
  <c r="AO8" s="1"/>
  <c r="AN9"/>
  <c r="AO9" s="1"/>
  <c r="AN10"/>
  <c r="AO10" s="1"/>
  <c r="AN11"/>
  <c r="AO11" s="1"/>
  <c r="AN12"/>
  <c r="AO12" s="1"/>
  <c r="AN13"/>
  <c r="AO13" s="1"/>
  <c r="AN14"/>
  <c r="AO14" s="1"/>
  <c r="AN15"/>
  <c r="AO15" s="1"/>
  <c r="AN16"/>
  <c r="AO16" s="1"/>
  <c r="AN17"/>
  <c r="AO17" s="1"/>
  <c r="AN18"/>
  <c r="AO18" s="1"/>
  <c r="AN19"/>
  <c r="AO19" s="1"/>
  <c r="AN20"/>
  <c r="AO20" s="1"/>
  <c r="AN21"/>
  <c r="AO21" s="1"/>
  <c r="AN22"/>
  <c r="AO22" s="1"/>
  <c r="AN23"/>
  <c r="AO23" s="1"/>
  <c r="AN24"/>
  <c r="AO24" s="1"/>
  <c r="AN25"/>
  <c r="AO25" s="1"/>
  <c r="AN26"/>
  <c r="AO26" s="1"/>
  <c r="AN27"/>
  <c r="AO27" s="1"/>
  <c r="AN28"/>
  <c r="AO28" s="1"/>
  <c r="AN29"/>
  <c r="AO29" s="1"/>
  <c r="AN30"/>
  <c r="AO30" s="1"/>
  <c r="AN31"/>
  <c r="AO31" s="1"/>
  <c r="AN32"/>
  <c r="AO32" s="1"/>
  <c r="AN33"/>
  <c r="AO33" s="1"/>
  <c r="AN34"/>
  <c r="AO34" s="1"/>
  <c r="AN35"/>
  <c r="AO35" s="1"/>
  <c r="AN36"/>
  <c r="AO36" s="1"/>
  <c r="AN37"/>
  <c r="AO37" s="1"/>
  <c r="AN38"/>
  <c r="AO38" s="1"/>
  <c r="AN39"/>
  <c r="AO39" s="1"/>
  <c r="AN40"/>
  <c r="AO40" s="1"/>
  <c r="AN41"/>
  <c r="AO41" s="1"/>
  <c r="AN42"/>
  <c r="AO42" s="1"/>
  <c r="AN43"/>
  <c r="AO43" s="1"/>
  <c r="AN44"/>
  <c r="AO44" s="1"/>
  <c r="AN45"/>
  <c r="AO45" s="1"/>
  <c r="AN46"/>
  <c r="AO46" s="1"/>
  <c r="AN47"/>
  <c r="AO47" s="1"/>
  <c r="AN48"/>
  <c r="AO48" s="1"/>
  <c r="AN49"/>
  <c r="AO49" s="1"/>
  <c r="AN50"/>
  <c r="AO50" s="1"/>
  <c r="AN51"/>
  <c r="AO51" s="1"/>
  <c r="AN52"/>
  <c r="AO52" s="1"/>
  <c r="AN53"/>
  <c r="AO53" s="1"/>
  <c r="AN54"/>
  <c r="AO54" s="1"/>
  <c r="AN55"/>
  <c r="AO55" s="1"/>
  <c r="AN56"/>
  <c r="AO56" s="1"/>
  <c r="AN57"/>
  <c r="AO57" s="1"/>
  <c r="AN58"/>
  <c r="AO58" s="1"/>
  <c r="AN59"/>
  <c r="AO59" s="1"/>
  <c r="AN60"/>
  <c r="AO60" s="1"/>
  <c r="AN61"/>
  <c r="AO61" s="1"/>
  <c r="AN62"/>
  <c r="AO62" s="1"/>
  <c r="AN63"/>
  <c r="AO63" s="1"/>
  <c r="AN64"/>
  <c r="AO64" s="1"/>
  <c r="AN65"/>
  <c r="AO65" s="1"/>
  <c r="AQ4"/>
  <c r="AR4" s="1"/>
  <c r="AQ5"/>
  <c r="AR5" s="1"/>
  <c r="AQ6"/>
  <c r="AR6" s="1"/>
  <c r="AQ7"/>
  <c r="AR7" s="1"/>
  <c r="AQ8"/>
  <c r="AR8" s="1"/>
  <c r="AQ9"/>
  <c r="AR9" s="1"/>
  <c r="AQ10"/>
  <c r="AR10" s="1"/>
  <c r="AQ11"/>
  <c r="AR11" s="1"/>
  <c r="AQ12"/>
  <c r="AR12" s="1"/>
  <c r="AQ13"/>
  <c r="AR13" s="1"/>
  <c r="AQ14"/>
  <c r="AR14" s="1"/>
  <c r="AQ15"/>
  <c r="AR15" s="1"/>
  <c r="AQ16"/>
  <c r="AR16" s="1"/>
  <c r="AQ17"/>
  <c r="AR17" s="1"/>
  <c r="AQ18"/>
  <c r="AR18" s="1"/>
  <c r="AQ19"/>
  <c r="AR19" s="1"/>
  <c r="AQ20"/>
  <c r="AR20" s="1"/>
  <c r="AQ21"/>
  <c r="AR21" s="1"/>
  <c r="AQ22"/>
  <c r="AR22" s="1"/>
  <c r="AQ23"/>
  <c r="AR23" s="1"/>
  <c r="AQ24"/>
  <c r="AR24" s="1"/>
  <c r="AQ25"/>
  <c r="AR25" s="1"/>
  <c r="AQ26"/>
  <c r="AR26" s="1"/>
  <c r="AQ27"/>
  <c r="AR27" s="1"/>
  <c r="AQ28"/>
  <c r="AR28" s="1"/>
  <c r="AQ29"/>
  <c r="AR29" s="1"/>
  <c r="AQ30"/>
  <c r="AR30" s="1"/>
  <c r="AQ31"/>
  <c r="AR31" s="1"/>
  <c r="AQ32"/>
  <c r="AR32" s="1"/>
  <c r="AQ33"/>
  <c r="AR33" s="1"/>
  <c r="AQ34"/>
  <c r="AR34" s="1"/>
  <c r="AQ35"/>
  <c r="AR35" s="1"/>
  <c r="AQ36"/>
  <c r="AR36" s="1"/>
  <c r="AQ37"/>
  <c r="AR37" s="1"/>
  <c r="AQ38"/>
  <c r="AR38" s="1"/>
  <c r="AQ39"/>
  <c r="AR39" s="1"/>
  <c r="AQ40"/>
  <c r="AR40" s="1"/>
  <c r="AQ41"/>
  <c r="AR41" s="1"/>
  <c r="AQ42"/>
  <c r="AR42" s="1"/>
  <c r="AQ43"/>
  <c r="AR43" s="1"/>
  <c r="AQ44"/>
  <c r="AR44" s="1"/>
  <c r="AQ45"/>
  <c r="AR45" s="1"/>
  <c r="AQ46"/>
  <c r="AR46" s="1"/>
  <c r="AQ47"/>
  <c r="AR47" s="1"/>
  <c r="AQ48"/>
  <c r="AR48" s="1"/>
  <c r="AQ49"/>
  <c r="AR49" s="1"/>
  <c r="AQ50"/>
  <c r="AR50" s="1"/>
  <c r="AQ51"/>
  <c r="AR51" s="1"/>
  <c r="AQ52"/>
  <c r="AR52" s="1"/>
  <c r="AQ53"/>
  <c r="AR53" s="1"/>
  <c r="AQ54"/>
  <c r="AR54" s="1"/>
  <c r="AQ55"/>
  <c r="AR55" s="1"/>
  <c r="AQ56"/>
  <c r="AR56" s="1"/>
  <c r="AQ57"/>
  <c r="AR57" s="1"/>
  <c r="AQ58"/>
  <c r="AR58" s="1"/>
  <c r="AQ59"/>
  <c r="AR59" s="1"/>
  <c r="AQ60"/>
  <c r="AR60" s="1"/>
  <c r="AQ61"/>
  <c r="AR61" s="1"/>
  <c r="AQ62"/>
  <c r="AR62" s="1"/>
  <c r="AQ63"/>
  <c r="AR63" s="1"/>
  <c r="AQ64"/>
  <c r="AR64" s="1"/>
  <c r="AQ65"/>
  <c r="AR65" s="1"/>
  <c r="AQ66"/>
  <c r="AR66" s="1"/>
  <c r="AQ67"/>
  <c r="AR67" s="1"/>
  <c r="BC4"/>
  <c r="BD4" s="1"/>
  <c r="BC5"/>
  <c r="BD5" s="1"/>
  <c r="BC6"/>
  <c r="BD6" s="1"/>
  <c r="BC7"/>
  <c r="BD7" s="1"/>
  <c r="BC8"/>
  <c r="BD8" s="1"/>
  <c r="BC9"/>
  <c r="BD9" s="1"/>
  <c r="BC10"/>
  <c r="BD10" s="1"/>
  <c r="BC11"/>
  <c r="BD11" s="1"/>
  <c r="BC12"/>
  <c r="BD12" s="1"/>
  <c r="BC13"/>
  <c r="BD13" s="1"/>
  <c r="BC14"/>
  <c r="BD14" s="1"/>
  <c r="BC15"/>
  <c r="BD15" s="1"/>
  <c r="BC16"/>
  <c r="BD16" s="1"/>
  <c r="BC17"/>
  <c r="BD17" s="1"/>
  <c r="BC18"/>
  <c r="BD18" s="1"/>
  <c r="BC19"/>
  <c r="BD19" s="1"/>
  <c r="BC20"/>
  <c r="BD20" s="1"/>
  <c r="BC21"/>
  <c r="BD21" s="1"/>
  <c r="BC22"/>
  <c r="BD22" s="1"/>
  <c r="BC23"/>
  <c r="BD23" s="1"/>
  <c r="BC24"/>
  <c r="BD24" s="1"/>
  <c r="BC25"/>
  <c r="BD25" s="1"/>
  <c r="BC26"/>
  <c r="BD26" s="1"/>
  <c r="BC27"/>
  <c r="BD27" s="1"/>
  <c r="BC28"/>
  <c r="BD28" s="1"/>
  <c r="BC29"/>
  <c r="BD29" s="1"/>
  <c r="BC30"/>
  <c r="BD30" s="1"/>
  <c r="BC31"/>
  <c r="BD31" s="1"/>
  <c r="BC32"/>
  <c r="BD32" s="1"/>
  <c r="BC33"/>
  <c r="BD33" s="1"/>
  <c r="BC34"/>
  <c r="BD34" s="1"/>
  <c r="BC35"/>
  <c r="BD35" s="1"/>
  <c r="BC36"/>
  <c r="BD36" s="1"/>
  <c r="BC37"/>
  <c r="BD37" s="1"/>
  <c r="BC38"/>
  <c r="BD38" s="1"/>
  <c r="BC39"/>
  <c r="BD39" s="1"/>
  <c r="BC40"/>
  <c r="BD40" s="1"/>
  <c r="BC41"/>
  <c r="BD41" s="1"/>
  <c r="BC42"/>
  <c r="BD42" s="1"/>
  <c r="BC43"/>
  <c r="BD43" s="1"/>
  <c r="BC44"/>
  <c r="BD44" s="1"/>
  <c r="BC45"/>
  <c r="BD45" s="1"/>
  <c r="BC46"/>
  <c r="BD46" s="1"/>
  <c r="BC47"/>
  <c r="BD47" s="1"/>
  <c r="BC48"/>
  <c r="BD48" s="1"/>
  <c r="BC49"/>
  <c r="BD49" s="1"/>
  <c r="BC50"/>
  <c r="BD50" s="1"/>
  <c r="BC51"/>
  <c r="BD51" s="1"/>
  <c r="BC52"/>
  <c r="BD52" s="1"/>
  <c r="BC53"/>
  <c r="BD53" s="1"/>
  <c r="BC54"/>
  <c r="BD54" s="1"/>
  <c r="BC55"/>
  <c r="BD55" s="1"/>
  <c r="BC56"/>
  <c r="BD56" s="1"/>
  <c r="BC57"/>
  <c r="BD57" s="1"/>
  <c r="BC58"/>
  <c r="BD58" s="1"/>
  <c r="BC59"/>
  <c r="BD59" s="1"/>
  <c r="BC60"/>
  <c r="BD60" s="1"/>
  <c r="BC61"/>
  <c r="BD61" s="1"/>
  <c r="BC62"/>
  <c r="BD62" s="1"/>
  <c r="BC63"/>
  <c r="BD63" s="1"/>
  <c r="BC64"/>
  <c r="BD64" s="1"/>
  <c r="BC65"/>
  <c r="BD65" s="1"/>
  <c r="BC66"/>
  <c r="BD66" s="1"/>
  <c r="BC67"/>
  <c r="BD67" s="1"/>
  <c r="BI4"/>
  <c r="BJ4" s="1"/>
  <c r="BI5"/>
  <c r="BJ5" s="1"/>
  <c r="BI6"/>
  <c r="BJ6" s="1"/>
  <c r="BI7"/>
  <c r="BJ7" s="1"/>
  <c r="BI8"/>
  <c r="BJ8" s="1"/>
  <c r="BI9"/>
  <c r="BJ9" s="1"/>
  <c r="BI10"/>
  <c r="BJ10" s="1"/>
  <c r="BI11"/>
  <c r="BJ11" s="1"/>
  <c r="BI12"/>
  <c r="BJ12" s="1"/>
  <c r="BI13"/>
  <c r="BJ13" s="1"/>
  <c r="BI14"/>
  <c r="BJ14" s="1"/>
  <c r="BI15"/>
  <c r="BJ15" s="1"/>
  <c r="BI16"/>
  <c r="BJ16" s="1"/>
  <c r="BI17"/>
  <c r="BJ17" s="1"/>
  <c r="BI18"/>
  <c r="BJ18" s="1"/>
  <c r="BI19"/>
  <c r="BJ19" s="1"/>
  <c r="BI20"/>
  <c r="BJ20" s="1"/>
  <c r="BI21"/>
  <c r="BJ21" s="1"/>
  <c r="BI22"/>
  <c r="BJ22" s="1"/>
  <c r="BI23"/>
  <c r="BJ23" s="1"/>
  <c r="BI24"/>
  <c r="BJ24" s="1"/>
  <c r="BI25"/>
  <c r="BJ25" s="1"/>
  <c r="BI26"/>
  <c r="BJ26" s="1"/>
  <c r="BI27"/>
  <c r="BJ27" s="1"/>
  <c r="BI28"/>
  <c r="BJ28" s="1"/>
  <c r="BI29"/>
  <c r="BJ29" s="1"/>
  <c r="BI30"/>
  <c r="BJ30" s="1"/>
  <c r="BI31"/>
  <c r="BJ31" s="1"/>
  <c r="BI32"/>
  <c r="BJ32" s="1"/>
  <c r="BI33"/>
  <c r="BJ33" s="1"/>
  <c r="BI34"/>
  <c r="BJ34" s="1"/>
  <c r="BI35"/>
  <c r="BJ35" s="1"/>
  <c r="BI36"/>
  <c r="BJ36" s="1"/>
  <c r="BI37"/>
  <c r="BJ37" s="1"/>
  <c r="BI38"/>
  <c r="BJ38" s="1"/>
  <c r="BI39"/>
  <c r="BJ39" s="1"/>
  <c r="BI40"/>
  <c r="BJ40" s="1"/>
  <c r="BI41"/>
  <c r="BJ41" s="1"/>
  <c r="BI42"/>
  <c r="BJ42" s="1"/>
  <c r="BI43"/>
  <c r="BJ43" s="1"/>
  <c r="BI44"/>
  <c r="BJ44" s="1"/>
  <c r="BI45"/>
  <c r="BJ45" s="1"/>
  <c r="BI46"/>
  <c r="BJ46" s="1"/>
  <c r="BI47"/>
  <c r="BJ47" s="1"/>
  <c r="BI48"/>
  <c r="BJ48" s="1"/>
  <c r="BI49"/>
  <c r="BJ49" s="1"/>
  <c r="BI50"/>
  <c r="BJ50" s="1"/>
  <c r="BI51"/>
  <c r="BJ51" s="1"/>
  <c r="BI52"/>
  <c r="BJ52" s="1"/>
  <c r="BI53"/>
  <c r="BJ53" s="1"/>
  <c r="BI54"/>
  <c r="BJ54" s="1"/>
  <c r="BI55"/>
  <c r="BJ55" s="1"/>
  <c r="BI56"/>
  <c r="BJ56" s="1"/>
  <c r="BI58"/>
  <c r="BJ58" s="1"/>
  <c r="BI59"/>
  <c r="BJ59" s="1"/>
  <c r="BI60"/>
  <c r="BJ60" s="1"/>
  <c r="BI61"/>
  <c r="BJ61" s="1"/>
  <c r="BI62"/>
  <c r="BJ62" s="1"/>
  <c r="BI63"/>
  <c r="BJ63" s="1"/>
  <c r="BI64"/>
  <c r="BJ64" s="1"/>
  <c r="BI65"/>
  <c r="BJ65" s="1"/>
  <c r="BI66"/>
  <c r="BJ66" s="1"/>
  <c r="BI67"/>
  <c r="BJ67" s="1"/>
  <c r="BO4"/>
  <c r="BP4" s="1"/>
  <c r="BO5"/>
  <c r="BP5" s="1"/>
  <c r="BO6"/>
  <c r="BP6" s="1"/>
  <c r="BO7"/>
  <c r="BP7" s="1"/>
  <c r="BO8"/>
  <c r="BP8" s="1"/>
  <c r="BO9"/>
  <c r="BP9" s="1"/>
  <c r="BO10"/>
  <c r="BP10" s="1"/>
  <c r="BO11"/>
  <c r="BP11" s="1"/>
  <c r="BO12"/>
  <c r="BP12" s="1"/>
  <c r="BO13"/>
  <c r="BP13" s="1"/>
  <c r="BO14"/>
  <c r="BP14" s="1"/>
  <c r="BO15"/>
  <c r="BP15" s="1"/>
  <c r="BO16"/>
  <c r="BP16" s="1"/>
  <c r="BO17"/>
  <c r="BP17" s="1"/>
  <c r="BO18"/>
  <c r="BP18" s="1"/>
  <c r="BO19"/>
  <c r="BP19" s="1"/>
  <c r="BO20"/>
  <c r="BP20" s="1"/>
  <c r="BO21"/>
  <c r="BP21" s="1"/>
  <c r="BO22"/>
  <c r="BP22" s="1"/>
  <c r="BO23"/>
  <c r="BP23" s="1"/>
  <c r="BO24"/>
  <c r="BP24" s="1"/>
  <c r="BO25"/>
  <c r="BP25" s="1"/>
  <c r="BO26"/>
  <c r="BP26" s="1"/>
  <c r="BO27"/>
  <c r="BP27" s="1"/>
  <c r="BO28"/>
  <c r="BP28" s="1"/>
  <c r="BO29"/>
  <c r="BP29" s="1"/>
  <c r="BO30"/>
  <c r="BP30" s="1"/>
  <c r="BO31"/>
  <c r="BP31" s="1"/>
  <c r="BO32"/>
  <c r="BP32" s="1"/>
  <c r="BO33"/>
  <c r="BP33" s="1"/>
  <c r="BO34"/>
  <c r="BP34" s="1"/>
  <c r="BO35"/>
  <c r="BP35" s="1"/>
  <c r="BO36"/>
  <c r="BP36" s="1"/>
  <c r="BO37"/>
  <c r="BP37" s="1"/>
  <c r="BO38"/>
  <c r="BP38" s="1"/>
  <c r="BO39"/>
  <c r="BP39" s="1"/>
  <c r="BO40"/>
  <c r="BP40" s="1"/>
  <c r="BO41"/>
  <c r="BP41" s="1"/>
  <c r="BO42"/>
  <c r="BP42" s="1"/>
  <c r="BO43"/>
  <c r="BP43" s="1"/>
  <c r="BO44"/>
  <c r="BP44" s="1"/>
  <c r="BO45"/>
  <c r="BP45" s="1"/>
  <c r="BO46"/>
  <c r="BP46" s="1"/>
  <c r="BO47"/>
  <c r="BP47" s="1"/>
  <c r="BO48"/>
  <c r="BP48" s="1"/>
  <c r="BO49"/>
  <c r="BP49" s="1"/>
  <c r="BO50"/>
  <c r="BP50" s="1"/>
  <c r="BO51"/>
  <c r="BP51" s="1"/>
  <c r="BO52"/>
  <c r="BP52" s="1"/>
  <c r="BO53"/>
  <c r="BP53" s="1"/>
  <c r="BO54"/>
  <c r="BP54" s="1"/>
  <c r="BO55"/>
  <c r="BP55" s="1"/>
  <c r="BO56"/>
  <c r="BP56" s="1"/>
  <c r="BO57"/>
  <c r="BP57" s="1"/>
  <c r="BO58"/>
  <c r="BP58" s="1"/>
  <c r="BO59"/>
  <c r="BP59" s="1"/>
  <c r="BO60"/>
  <c r="BP60" s="1"/>
  <c r="BO61"/>
  <c r="BP61" s="1"/>
  <c r="BO62"/>
  <c r="BP62" s="1"/>
  <c r="BO63"/>
  <c r="BP63" s="1"/>
  <c r="BO64"/>
  <c r="BP64" s="1"/>
  <c r="BO65"/>
  <c r="BP65" s="1"/>
  <c r="BO66"/>
  <c r="BP66" s="1"/>
  <c r="BO67"/>
  <c r="BP67" s="1"/>
  <c r="CJ67"/>
  <c r="CK67" s="1"/>
  <c r="CJ4"/>
  <c r="CK4" s="1"/>
  <c r="CJ5"/>
  <c r="CK5" s="1"/>
  <c r="CJ6"/>
  <c r="CK6" s="1"/>
  <c r="CJ7"/>
  <c r="CK7" s="1"/>
  <c r="CJ8"/>
  <c r="CK8" s="1"/>
  <c r="CJ9"/>
  <c r="CK9" s="1"/>
  <c r="CJ10"/>
  <c r="CK10" s="1"/>
  <c r="CJ11"/>
  <c r="CK11" s="1"/>
  <c r="CJ12"/>
  <c r="CK12" s="1"/>
  <c r="CJ13"/>
  <c r="CK13" s="1"/>
  <c r="CJ14"/>
  <c r="CK14" s="1"/>
  <c r="CJ15"/>
  <c r="CK15" s="1"/>
  <c r="CJ16"/>
  <c r="CK16" s="1"/>
  <c r="CJ17"/>
  <c r="CK17" s="1"/>
  <c r="CJ18"/>
  <c r="CK18" s="1"/>
  <c r="CJ19"/>
  <c r="CK19" s="1"/>
  <c r="CJ20"/>
  <c r="CK20" s="1"/>
  <c r="CJ21"/>
  <c r="CK21" s="1"/>
  <c r="CJ22"/>
  <c r="CK22" s="1"/>
  <c r="CJ23"/>
  <c r="CK23" s="1"/>
  <c r="CJ24"/>
  <c r="CK24" s="1"/>
  <c r="CJ25"/>
  <c r="CK25" s="1"/>
  <c r="CJ26"/>
  <c r="CK26" s="1"/>
  <c r="CJ27"/>
  <c r="CK27" s="1"/>
  <c r="CJ28"/>
  <c r="CK28" s="1"/>
  <c r="CJ29"/>
  <c r="CK29" s="1"/>
  <c r="CJ30"/>
  <c r="CK30" s="1"/>
  <c r="CJ31"/>
  <c r="CK31" s="1"/>
  <c r="CJ32"/>
  <c r="CK32" s="1"/>
  <c r="CJ33"/>
  <c r="CK33" s="1"/>
  <c r="CJ34"/>
  <c r="CK34" s="1"/>
  <c r="CJ35"/>
  <c r="CK35" s="1"/>
  <c r="CJ36"/>
  <c r="CK36" s="1"/>
  <c r="CJ37"/>
  <c r="CK37" s="1"/>
  <c r="CJ38"/>
  <c r="CK38" s="1"/>
  <c r="CJ39"/>
  <c r="CK39" s="1"/>
  <c r="CJ40"/>
  <c r="CK40" s="1"/>
  <c r="CJ41"/>
  <c r="CK41" s="1"/>
  <c r="CJ42"/>
  <c r="CK42" s="1"/>
  <c r="CJ43"/>
  <c r="CK43" s="1"/>
  <c r="CJ44"/>
  <c r="CK44" s="1"/>
  <c r="CJ45"/>
  <c r="CK45" s="1"/>
  <c r="CJ46"/>
  <c r="CK46" s="1"/>
  <c r="CJ47"/>
  <c r="CK47" s="1"/>
  <c r="CJ49"/>
  <c r="CK49" s="1"/>
  <c r="CJ50"/>
  <c r="CK50" s="1"/>
  <c r="CJ51"/>
  <c r="CK51" s="1"/>
  <c r="CJ52"/>
  <c r="CK52" s="1"/>
  <c r="CJ53"/>
  <c r="CK53" s="1"/>
  <c r="CJ54"/>
  <c r="CK54" s="1"/>
  <c r="CJ55"/>
  <c r="CK55" s="1"/>
  <c r="CJ56"/>
  <c r="CK56" s="1"/>
  <c r="CJ57"/>
  <c r="CK57" s="1"/>
  <c r="CJ58"/>
  <c r="CK58" s="1"/>
  <c r="CJ59"/>
  <c r="CK59" s="1"/>
  <c r="CJ60"/>
  <c r="CK60" s="1"/>
  <c r="CJ61"/>
  <c r="CK61" s="1"/>
  <c r="CJ62"/>
  <c r="CK62" s="1"/>
  <c r="CJ63"/>
  <c r="CK63" s="1"/>
  <c r="CJ64"/>
  <c r="CK64" s="1"/>
  <c r="CJ65"/>
  <c r="CK65" s="1"/>
  <c r="CJ66"/>
  <c r="CK66" s="1"/>
  <c r="CM4"/>
  <c r="CN4" s="1"/>
  <c r="CM5"/>
  <c r="CN5" s="1"/>
  <c r="CM6"/>
  <c r="CN6" s="1"/>
  <c r="CM7"/>
  <c r="CN7" s="1"/>
  <c r="CM8"/>
  <c r="CN8" s="1"/>
  <c r="CM9"/>
  <c r="CN9" s="1"/>
  <c r="CM10"/>
  <c r="CN10" s="1"/>
  <c r="CM11"/>
  <c r="CN11" s="1"/>
  <c r="CM12"/>
  <c r="CN12" s="1"/>
  <c r="CM13"/>
  <c r="CN13" s="1"/>
  <c r="CM14"/>
  <c r="CN14" s="1"/>
  <c r="CM15"/>
  <c r="CN15" s="1"/>
  <c r="CM16"/>
  <c r="CN16" s="1"/>
  <c r="CM17"/>
  <c r="CN17" s="1"/>
  <c r="CM18"/>
  <c r="CN18" s="1"/>
  <c r="CM19"/>
  <c r="CN19" s="1"/>
  <c r="CM20"/>
  <c r="CN20" s="1"/>
  <c r="CM21"/>
  <c r="CN21" s="1"/>
  <c r="CM22"/>
  <c r="CN22" s="1"/>
  <c r="CM23"/>
  <c r="CN23" s="1"/>
  <c r="CM24"/>
  <c r="CN24" s="1"/>
  <c r="CM25"/>
  <c r="CN25" s="1"/>
  <c r="CM26"/>
  <c r="CN26" s="1"/>
  <c r="CM27"/>
  <c r="CN27" s="1"/>
  <c r="CM28"/>
  <c r="CN28" s="1"/>
  <c r="CM29"/>
  <c r="CN29" s="1"/>
  <c r="CM30"/>
  <c r="CN30" s="1"/>
  <c r="CM31"/>
  <c r="CN31" s="1"/>
  <c r="CM32"/>
  <c r="CN32" s="1"/>
  <c r="CM33"/>
  <c r="CN33" s="1"/>
  <c r="CM34"/>
  <c r="CN34" s="1"/>
  <c r="CM35"/>
  <c r="CN35" s="1"/>
  <c r="CM36"/>
  <c r="CN36" s="1"/>
  <c r="CM37"/>
  <c r="CN37" s="1"/>
  <c r="CM38"/>
  <c r="CN38" s="1"/>
  <c r="CM39"/>
  <c r="CN39" s="1"/>
  <c r="CM40"/>
  <c r="CN40" s="1"/>
  <c r="CM41"/>
  <c r="CN41" s="1"/>
  <c r="CM42"/>
  <c r="CN42" s="1"/>
  <c r="CM43"/>
  <c r="CN43" s="1"/>
  <c r="CM44"/>
  <c r="CN44" s="1"/>
  <c r="CM45"/>
  <c r="CN45" s="1"/>
  <c r="CM46"/>
  <c r="CN46" s="1"/>
  <c r="CM47"/>
  <c r="CN47" s="1"/>
  <c r="CM48"/>
  <c r="CN48" s="1"/>
  <c r="CM49"/>
  <c r="CN49" s="1"/>
  <c r="CM50"/>
  <c r="CN50" s="1"/>
  <c r="CM51"/>
  <c r="CN51" s="1"/>
  <c r="CM52"/>
  <c r="CN52" s="1"/>
  <c r="CM53"/>
  <c r="CN53" s="1"/>
  <c r="CM54"/>
  <c r="CN54" s="1"/>
  <c r="CM55"/>
  <c r="CN55" s="1"/>
  <c r="CM56"/>
  <c r="CN56" s="1"/>
  <c r="CM57"/>
  <c r="CN57" s="1"/>
  <c r="CM58"/>
  <c r="CN58" s="1"/>
  <c r="CM59"/>
  <c r="CN59" s="1"/>
  <c r="CM60"/>
  <c r="CN60" s="1"/>
  <c r="CM61"/>
  <c r="CN61" s="1"/>
  <c r="CM62"/>
  <c r="CN62" s="1"/>
  <c r="CM63"/>
  <c r="CN63" s="1"/>
  <c r="CM64"/>
  <c r="CN64" s="1"/>
  <c r="CM65"/>
  <c r="CN65" s="1"/>
  <c r="CM66"/>
  <c r="CN66" s="1"/>
  <c r="CM67"/>
  <c r="CN67" s="1"/>
  <c r="AN3"/>
  <c r="AQ3"/>
  <c r="BC3"/>
  <c r="BI3"/>
  <c r="BO3"/>
  <c r="CJ3"/>
  <c r="CM3"/>
  <c r="BD3" l="1"/>
  <c r="BJ3"/>
  <c r="BP3"/>
  <c r="AO3"/>
  <c r="CN3"/>
  <c r="CK3"/>
  <c r="AR3"/>
  <c r="CS3"/>
  <c r="CP3"/>
  <c r="CS4"/>
  <c r="CT4" s="1"/>
  <c r="CS5"/>
  <c r="CT5" s="1"/>
  <c r="CS6"/>
  <c r="CT6" s="1"/>
  <c r="CS7"/>
  <c r="CT7" s="1"/>
  <c r="CS8"/>
  <c r="CT8" s="1"/>
  <c r="CS9"/>
  <c r="CT9" s="1"/>
  <c r="CS10"/>
  <c r="CT10" s="1"/>
  <c r="CS11"/>
  <c r="CT11" s="1"/>
  <c r="CS12"/>
  <c r="CT12" s="1"/>
  <c r="CS13"/>
  <c r="CT13" s="1"/>
  <c r="CS14"/>
  <c r="CT14" s="1"/>
  <c r="CS15"/>
  <c r="CT15" s="1"/>
  <c r="CS16"/>
  <c r="CT16" s="1"/>
  <c r="CS17"/>
  <c r="CT17" s="1"/>
  <c r="CS18"/>
  <c r="CT18" s="1"/>
  <c r="CS19"/>
  <c r="CT19" s="1"/>
  <c r="CS20"/>
  <c r="CT20" s="1"/>
  <c r="CS21"/>
  <c r="CT21" s="1"/>
  <c r="CS22"/>
  <c r="CT22" s="1"/>
  <c r="CS23"/>
  <c r="CT23" s="1"/>
  <c r="CS24"/>
  <c r="CT24" s="1"/>
  <c r="CS25"/>
  <c r="CT25" s="1"/>
  <c r="CS26"/>
  <c r="CT26" s="1"/>
  <c r="CS27"/>
  <c r="CT27" s="1"/>
  <c r="CS28"/>
  <c r="CT28" s="1"/>
  <c r="CS29"/>
  <c r="CT29" s="1"/>
  <c r="CS30"/>
  <c r="CT30" s="1"/>
  <c r="CS31"/>
  <c r="CT31" s="1"/>
  <c r="CS32"/>
  <c r="CT32" s="1"/>
  <c r="CS33"/>
  <c r="CT33" s="1"/>
  <c r="CS34"/>
  <c r="CT34" s="1"/>
  <c r="CS35"/>
  <c r="CT35" s="1"/>
  <c r="CS36"/>
  <c r="CT36" s="1"/>
  <c r="CS37"/>
  <c r="CT37" s="1"/>
  <c r="CS38"/>
  <c r="CT38" s="1"/>
  <c r="CS39"/>
  <c r="CT39" s="1"/>
  <c r="CS40"/>
  <c r="CT40" s="1"/>
  <c r="CS41"/>
  <c r="CT41" s="1"/>
  <c r="CS42"/>
  <c r="CT42" s="1"/>
  <c r="CS43"/>
  <c r="CT43" s="1"/>
  <c r="CS44"/>
  <c r="CT44" s="1"/>
  <c r="CS45"/>
  <c r="CT45" s="1"/>
  <c r="CS46"/>
  <c r="CT46" s="1"/>
  <c r="CS47"/>
  <c r="CT47" s="1"/>
  <c r="CS48"/>
  <c r="CT48" s="1"/>
  <c r="CS49"/>
  <c r="CT49" s="1"/>
  <c r="CS50"/>
  <c r="CT50" s="1"/>
  <c r="CS51"/>
  <c r="CT51" s="1"/>
  <c r="CS52"/>
  <c r="CT52" s="1"/>
  <c r="CS53"/>
  <c r="CT53" s="1"/>
  <c r="CS54"/>
  <c r="CT54" s="1"/>
  <c r="CS55"/>
  <c r="CT55" s="1"/>
  <c r="CS56"/>
  <c r="CT56" s="1"/>
  <c r="CS57"/>
  <c r="CT57" s="1"/>
  <c r="CS58"/>
  <c r="CT58" s="1"/>
  <c r="CS59"/>
  <c r="CT59" s="1"/>
  <c r="CS60"/>
  <c r="CT60" s="1"/>
  <c r="CS61"/>
  <c r="CT61" s="1"/>
  <c r="CS62"/>
  <c r="CT62" s="1"/>
  <c r="CS63"/>
  <c r="CT63" s="1"/>
  <c r="CS64"/>
  <c r="CT64" s="1"/>
  <c r="CS65"/>
  <c r="CT65" s="1"/>
  <c r="CS66"/>
  <c r="CT66" s="1"/>
  <c r="CS67"/>
  <c r="CT67" s="1"/>
  <c r="CG4"/>
  <c r="CH4" s="1"/>
  <c r="CG5"/>
  <c r="CH5" s="1"/>
  <c r="CG6"/>
  <c r="CH6" s="1"/>
  <c r="CG7"/>
  <c r="CH7" s="1"/>
  <c r="CG8"/>
  <c r="CH8" s="1"/>
  <c r="CG9"/>
  <c r="CH9" s="1"/>
  <c r="CG10"/>
  <c r="CH10" s="1"/>
  <c r="CG11"/>
  <c r="CH11" s="1"/>
  <c r="CG12"/>
  <c r="CH12" s="1"/>
  <c r="CG13"/>
  <c r="CH13" s="1"/>
  <c r="CG14"/>
  <c r="CH14" s="1"/>
  <c r="CG15"/>
  <c r="CH15" s="1"/>
  <c r="CG16"/>
  <c r="CH16" s="1"/>
  <c r="CG17"/>
  <c r="CH17" s="1"/>
  <c r="CG18"/>
  <c r="CH18" s="1"/>
  <c r="CG19"/>
  <c r="CH19" s="1"/>
  <c r="CG20"/>
  <c r="CH20" s="1"/>
  <c r="CG21"/>
  <c r="CH21" s="1"/>
  <c r="CG22"/>
  <c r="CH22" s="1"/>
  <c r="CG23"/>
  <c r="CH23" s="1"/>
  <c r="CG24"/>
  <c r="CH24" s="1"/>
  <c r="CG25"/>
  <c r="CH25" s="1"/>
  <c r="CG26"/>
  <c r="CH26" s="1"/>
  <c r="CG27"/>
  <c r="CH27" s="1"/>
  <c r="CG28"/>
  <c r="CH28" s="1"/>
  <c r="CG29"/>
  <c r="CH29" s="1"/>
  <c r="CG30"/>
  <c r="CH30" s="1"/>
  <c r="CG31"/>
  <c r="CH31" s="1"/>
  <c r="CG32"/>
  <c r="CH32" s="1"/>
  <c r="CG33"/>
  <c r="CH33" s="1"/>
  <c r="CG34"/>
  <c r="CH34" s="1"/>
  <c r="CG35"/>
  <c r="CH35" s="1"/>
  <c r="CG36"/>
  <c r="CH36" s="1"/>
  <c r="CG37"/>
  <c r="CH37" s="1"/>
  <c r="CG38"/>
  <c r="CH38" s="1"/>
  <c r="CG39"/>
  <c r="CH39" s="1"/>
  <c r="CG40"/>
  <c r="CH40" s="1"/>
  <c r="CG41"/>
  <c r="CH41" s="1"/>
  <c r="CG42"/>
  <c r="CH42" s="1"/>
  <c r="CG43"/>
  <c r="CH43" s="1"/>
  <c r="CG44"/>
  <c r="CH44" s="1"/>
  <c r="CG45"/>
  <c r="CH45" s="1"/>
  <c r="CG46"/>
  <c r="CH46" s="1"/>
  <c r="CG47"/>
  <c r="CH47" s="1"/>
  <c r="CG48"/>
  <c r="CH48" s="1"/>
  <c r="CG49"/>
  <c r="CH49" s="1"/>
  <c r="CG50"/>
  <c r="CH50" s="1"/>
  <c r="CG51"/>
  <c r="CH51" s="1"/>
  <c r="CG52"/>
  <c r="CH52" s="1"/>
  <c r="CG53"/>
  <c r="CH53" s="1"/>
  <c r="CG54"/>
  <c r="CH54" s="1"/>
  <c r="CG55"/>
  <c r="CH55" s="1"/>
  <c r="CG56"/>
  <c r="CH56" s="1"/>
  <c r="CG57"/>
  <c r="CH57" s="1"/>
  <c r="CG58"/>
  <c r="CH58" s="1"/>
  <c r="CG59"/>
  <c r="CH59" s="1"/>
  <c r="CG60"/>
  <c r="CH60" s="1"/>
  <c r="CG61"/>
  <c r="CH61" s="1"/>
  <c r="CG62"/>
  <c r="CH62" s="1"/>
  <c r="CG63"/>
  <c r="CH63" s="1"/>
  <c r="CG64"/>
  <c r="CH64" s="1"/>
  <c r="CG65"/>
  <c r="CH65" s="1"/>
  <c r="CG66"/>
  <c r="CH66" s="1"/>
  <c r="CG67"/>
  <c r="CH67" s="1"/>
  <c r="CG3"/>
  <c r="CD4"/>
  <c r="CE4" s="1"/>
  <c r="CD9"/>
  <c r="CE9" s="1"/>
  <c r="CD10"/>
  <c r="CE10" s="1"/>
  <c r="CD11"/>
  <c r="CE11" s="1"/>
  <c r="CD19"/>
  <c r="CE19" s="1"/>
  <c r="CD20"/>
  <c r="CE20" s="1"/>
  <c r="CD26"/>
  <c r="CE26" s="1"/>
  <c r="CD29"/>
  <c r="CE29" s="1"/>
  <c r="CD31"/>
  <c r="CE31" s="1"/>
  <c r="CD35"/>
  <c r="CE35" s="1"/>
  <c r="CD37"/>
  <c r="CE37" s="1"/>
  <c r="CD38"/>
  <c r="CE38" s="1"/>
  <c r="CD40"/>
  <c r="CE40" s="1"/>
  <c r="CD41"/>
  <c r="CE41" s="1"/>
  <c r="CD42"/>
  <c r="CE42" s="1"/>
  <c r="CD49"/>
  <c r="CE49" s="1"/>
  <c r="CD56"/>
  <c r="CE56" s="1"/>
  <c r="CD60"/>
  <c r="CE60" s="1"/>
  <c r="CD62"/>
  <c r="CE62" s="1"/>
  <c r="CD65"/>
  <c r="CE65" s="1"/>
  <c r="CD66"/>
  <c r="CE66" s="1"/>
  <c r="CD3"/>
  <c r="CA4"/>
  <c r="CB4" s="1"/>
  <c r="CA5"/>
  <c r="CB5" s="1"/>
  <c r="CA6"/>
  <c r="CB6" s="1"/>
  <c r="CA7"/>
  <c r="CB7" s="1"/>
  <c r="CA8"/>
  <c r="CB8" s="1"/>
  <c r="CA9"/>
  <c r="CB9" s="1"/>
  <c r="CA10"/>
  <c r="CB10" s="1"/>
  <c r="CA11"/>
  <c r="CB11" s="1"/>
  <c r="CA12"/>
  <c r="CB12" s="1"/>
  <c r="CA13"/>
  <c r="CB13" s="1"/>
  <c r="CA14"/>
  <c r="CB14" s="1"/>
  <c r="CA15"/>
  <c r="CB15" s="1"/>
  <c r="CA16"/>
  <c r="CB16" s="1"/>
  <c r="CA17"/>
  <c r="CB17" s="1"/>
  <c r="CA18"/>
  <c r="CB18" s="1"/>
  <c r="CA19"/>
  <c r="CB19" s="1"/>
  <c r="CA20"/>
  <c r="CB20" s="1"/>
  <c r="CA21"/>
  <c r="CB21" s="1"/>
  <c r="CA22"/>
  <c r="CB22" s="1"/>
  <c r="CA23"/>
  <c r="CB23" s="1"/>
  <c r="CA24"/>
  <c r="CB24" s="1"/>
  <c r="CA25"/>
  <c r="CB25" s="1"/>
  <c r="CA26"/>
  <c r="CB26" s="1"/>
  <c r="CA27"/>
  <c r="CB27" s="1"/>
  <c r="CA28"/>
  <c r="CB28" s="1"/>
  <c r="CA29"/>
  <c r="CB29" s="1"/>
  <c r="CA30"/>
  <c r="CB30" s="1"/>
  <c r="CA31"/>
  <c r="CB31" s="1"/>
  <c r="CA32"/>
  <c r="CB32" s="1"/>
  <c r="CA33"/>
  <c r="CB33" s="1"/>
  <c r="CA34"/>
  <c r="CB34" s="1"/>
  <c r="CA35"/>
  <c r="CB35" s="1"/>
  <c r="CA36"/>
  <c r="CB36" s="1"/>
  <c r="CA37"/>
  <c r="CB37" s="1"/>
  <c r="CA38"/>
  <c r="CB38" s="1"/>
  <c r="CA39"/>
  <c r="CB39" s="1"/>
  <c r="CA40"/>
  <c r="CB40" s="1"/>
  <c r="CA41"/>
  <c r="CB41" s="1"/>
  <c r="CA42"/>
  <c r="CB42" s="1"/>
  <c r="CA43"/>
  <c r="CB43" s="1"/>
  <c r="CA44"/>
  <c r="CB44" s="1"/>
  <c r="CA45"/>
  <c r="CB45" s="1"/>
  <c r="CA46"/>
  <c r="CB46" s="1"/>
  <c r="CA47"/>
  <c r="CB47" s="1"/>
  <c r="CA48"/>
  <c r="CB48" s="1"/>
  <c r="CA49"/>
  <c r="CB49" s="1"/>
  <c r="CA50"/>
  <c r="CB50" s="1"/>
  <c r="CA51"/>
  <c r="CB51" s="1"/>
  <c r="CA52"/>
  <c r="CB52" s="1"/>
  <c r="CA53"/>
  <c r="CB53" s="1"/>
  <c r="CA54"/>
  <c r="CB54" s="1"/>
  <c r="CA55"/>
  <c r="CB55" s="1"/>
  <c r="CA56"/>
  <c r="CB56" s="1"/>
  <c r="CA57"/>
  <c r="CB57" s="1"/>
  <c r="CA58"/>
  <c r="CB58" s="1"/>
  <c r="CA59"/>
  <c r="CB59" s="1"/>
  <c r="CA60"/>
  <c r="CB60" s="1"/>
  <c r="CA61"/>
  <c r="CB61" s="1"/>
  <c r="CA62"/>
  <c r="CB62" s="1"/>
  <c r="CA63"/>
  <c r="CB63" s="1"/>
  <c r="CA64"/>
  <c r="CB64" s="1"/>
  <c r="CA65"/>
  <c r="CB65" s="1"/>
  <c r="CA66"/>
  <c r="CB66" s="1"/>
  <c r="CA67"/>
  <c r="CB67" s="1"/>
  <c r="CA3"/>
  <c r="BX4"/>
  <c r="BY4" s="1"/>
  <c r="BX5"/>
  <c r="BY5" s="1"/>
  <c r="BX6"/>
  <c r="BY6" s="1"/>
  <c r="BX7"/>
  <c r="BY7" s="1"/>
  <c r="BX8"/>
  <c r="BY8" s="1"/>
  <c r="BX9"/>
  <c r="BY9" s="1"/>
  <c r="BX10"/>
  <c r="BY10" s="1"/>
  <c r="BX11"/>
  <c r="BY11" s="1"/>
  <c r="BX12"/>
  <c r="BY12" s="1"/>
  <c r="BX13"/>
  <c r="BY13" s="1"/>
  <c r="BX14"/>
  <c r="BY14" s="1"/>
  <c r="BX15"/>
  <c r="BY15" s="1"/>
  <c r="BX16"/>
  <c r="BY16" s="1"/>
  <c r="BX17"/>
  <c r="BY17" s="1"/>
  <c r="BX18"/>
  <c r="BY18" s="1"/>
  <c r="BX19"/>
  <c r="BY19" s="1"/>
  <c r="BX20"/>
  <c r="BY20" s="1"/>
  <c r="BX21"/>
  <c r="BY21" s="1"/>
  <c r="BX22"/>
  <c r="BY22" s="1"/>
  <c r="BX23"/>
  <c r="BY23" s="1"/>
  <c r="BX24"/>
  <c r="BY24" s="1"/>
  <c r="BX26"/>
  <c r="BY26" s="1"/>
  <c r="BX27"/>
  <c r="BY27" s="1"/>
  <c r="BX28"/>
  <c r="BY28" s="1"/>
  <c r="BX29"/>
  <c r="BY29" s="1"/>
  <c r="BX30"/>
  <c r="BY30" s="1"/>
  <c r="BX31"/>
  <c r="BY31" s="1"/>
  <c r="BX32"/>
  <c r="BY32" s="1"/>
  <c r="BX33"/>
  <c r="BY33" s="1"/>
  <c r="BX34"/>
  <c r="BY34" s="1"/>
  <c r="BX35"/>
  <c r="BY35" s="1"/>
  <c r="BX36"/>
  <c r="BY36" s="1"/>
  <c r="BX37"/>
  <c r="BY37" s="1"/>
  <c r="BX38"/>
  <c r="BY38" s="1"/>
  <c r="BX39"/>
  <c r="BY39" s="1"/>
  <c r="BX40"/>
  <c r="BY40" s="1"/>
  <c r="BX41"/>
  <c r="BY41" s="1"/>
  <c r="BX42"/>
  <c r="BY42" s="1"/>
  <c r="BX43"/>
  <c r="BY43" s="1"/>
  <c r="BX44"/>
  <c r="BY44" s="1"/>
  <c r="BX45"/>
  <c r="BY45" s="1"/>
  <c r="BX46"/>
  <c r="BY46" s="1"/>
  <c r="BX47"/>
  <c r="BY47" s="1"/>
  <c r="BX48"/>
  <c r="BY48" s="1"/>
  <c r="BX49"/>
  <c r="BY49" s="1"/>
  <c r="BX50"/>
  <c r="BY50" s="1"/>
  <c r="BX51"/>
  <c r="BY51" s="1"/>
  <c r="BX52"/>
  <c r="BY52" s="1"/>
  <c r="BX53"/>
  <c r="BY53" s="1"/>
  <c r="BX54"/>
  <c r="BY54" s="1"/>
  <c r="BX55"/>
  <c r="BY55" s="1"/>
  <c r="BX56"/>
  <c r="BY56" s="1"/>
  <c r="BX57"/>
  <c r="BY57" s="1"/>
  <c r="BX58"/>
  <c r="BY58" s="1"/>
  <c r="BX59"/>
  <c r="BY59" s="1"/>
  <c r="BX60"/>
  <c r="BY60" s="1"/>
  <c r="BX61"/>
  <c r="BY61" s="1"/>
  <c r="BX62"/>
  <c r="BY62" s="1"/>
  <c r="BX63"/>
  <c r="BY63" s="1"/>
  <c r="BX64"/>
  <c r="BY64" s="1"/>
  <c r="BX65"/>
  <c r="BY65" s="1"/>
  <c r="BX66"/>
  <c r="BY66" s="1"/>
  <c r="BX67"/>
  <c r="BY67" s="1"/>
  <c r="BX3"/>
  <c r="BU4"/>
  <c r="BV4" s="1"/>
  <c r="BU5"/>
  <c r="BV5" s="1"/>
  <c r="BU6"/>
  <c r="BV6" s="1"/>
  <c r="BU7"/>
  <c r="BV7" s="1"/>
  <c r="BU8"/>
  <c r="BV8" s="1"/>
  <c r="BU9"/>
  <c r="BV9" s="1"/>
  <c r="BU10"/>
  <c r="BV10" s="1"/>
  <c r="BU11"/>
  <c r="BV11" s="1"/>
  <c r="BU12"/>
  <c r="BV12" s="1"/>
  <c r="BU13"/>
  <c r="BV13" s="1"/>
  <c r="BU14"/>
  <c r="BV14" s="1"/>
  <c r="BU15"/>
  <c r="BV15" s="1"/>
  <c r="BU16"/>
  <c r="BV16" s="1"/>
  <c r="BU17"/>
  <c r="BV17" s="1"/>
  <c r="BU18"/>
  <c r="BV18" s="1"/>
  <c r="BU19"/>
  <c r="BV19" s="1"/>
  <c r="BU20"/>
  <c r="BV20" s="1"/>
  <c r="BU21"/>
  <c r="BV21" s="1"/>
  <c r="BU22"/>
  <c r="BV22" s="1"/>
  <c r="BU23"/>
  <c r="BV23" s="1"/>
  <c r="BU24"/>
  <c r="BV24" s="1"/>
  <c r="BU25"/>
  <c r="BV25" s="1"/>
  <c r="BU26"/>
  <c r="BV26" s="1"/>
  <c r="BU27"/>
  <c r="BV27" s="1"/>
  <c r="BU28"/>
  <c r="BV28" s="1"/>
  <c r="BU29"/>
  <c r="BV29" s="1"/>
  <c r="BU30"/>
  <c r="BV30" s="1"/>
  <c r="BU31"/>
  <c r="BV31" s="1"/>
  <c r="BU32"/>
  <c r="BV32" s="1"/>
  <c r="BU33"/>
  <c r="BV33" s="1"/>
  <c r="BU34"/>
  <c r="BV34" s="1"/>
  <c r="BU35"/>
  <c r="BV35" s="1"/>
  <c r="BU36"/>
  <c r="BV36" s="1"/>
  <c r="BU37"/>
  <c r="BV37" s="1"/>
  <c r="BU38"/>
  <c r="BV38" s="1"/>
  <c r="BU39"/>
  <c r="BV39" s="1"/>
  <c r="BU40"/>
  <c r="BV40" s="1"/>
  <c r="BU41"/>
  <c r="BV41" s="1"/>
  <c r="BU42"/>
  <c r="BV42" s="1"/>
  <c r="BU43"/>
  <c r="BV43" s="1"/>
  <c r="BU44"/>
  <c r="BV44" s="1"/>
  <c r="BU45"/>
  <c r="BV45" s="1"/>
  <c r="BU46"/>
  <c r="BV46" s="1"/>
  <c r="BU47"/>
  <c r="BV47" s="1"/>
  <c r="BU48"/>
  <c r="BV48" s="1"/>
  <c r="BU49"/>
  <c r="BV49" s="1"/>
  <c r="BU50"/>
  <c r="BV50" s="1"/>
  <c r="BU51"/>
  <c r="BV51" s="1"/>
  <c r="BU52"/>
  <c r="BV52" s="1"/>
  <c r="BU53"/>
  <c r="BV53" s="1"/>
  <c r="BU54"/>
  <c r="BV54" s="1"/>
  <c r="BU55"/>
  <c r="BV55" s="1"/>
  <c r="BU56"/>
  <c r="BV56" s="1"/>
  <c r="BU57"/>
  <c r="BV57" s="1"/>
  <c r="BU58"/>
  <c r="BV58" s="1"/>
  <c r="BU59"/>
  <c r="BV59" s="1"/>
  <c r="BU60"/>
  <c r="BV60" s="1"/>
  <c r="BU61"/>
  <c r="BV61" s="1"/>
  <c r="BU62"/>
  <c r="BV62" s="1"/>
  <c r="BU63"/>
  <c r="BV63" s="1"/>
  <c r="BU64"/>
  <c r="BV64" s="1"/>
  <c r="BU65"/>
  <c r="BV65" s="1"/>
  <c r="BU66"/>
  <c r="BV66" s="1"/>
  <c r="BU67"/>
  <c r="BV67" s="1"/>
  <c r="BU3"/>
  <c r="BR4"/>
  <c r="BS4" s="1"/>
  <c r="BR5"/>
  <c r="BS5" s="1"/>
  <c r="BR6"/>
  <c r="BS6" s="1"/>
  <c r="BR7"/>
  <c r="BS7" s="1"/>
  <c r="BR8"/>
  <c r="BS8" s="1"/>
  <c r="BR9"/>
  <c r="BS9" s="1"/>
  <c r="BR10"/>
  <c r="BS10" s="1"/>
  <c r="BR11"/>
  <c r="BS11" s="1"/>
  <c r="BR12"/>
  <c r="BS12" s="1"/>
  <c r="BR13"/>
  <c r="BS13" s="1"/>
  <c r="BR14"/>
  <c r="BS14" s="1"/>
  <c r="BR15"/>
  <c r="BS15" s="1"/>
  <c r="BR16"/>
  <c r="BS16" s="1"/>
  <c r="BR17"/>
  <c r="BS17" s="1"/>
  <c r="BR18"/>
  <c r="BS18" s="1"/>
  <c r="BR19"/>
  <c r="BS19" s="1"/>
  <c r="BR20"/>
  <c r="BS20" s="1"/>
  <c r="BR21"/>
  <c r="BS21" s="1"/>
  <c r="BR22"/>
  <c r="BS22" s="1"/>
  <c r="BR23"/>
  <c r="BS23" s="1"/>
  <c r="BR24"/>
  <c r="BS24" s="1"/>
  <c r="BR25"/>
  <c r="BS25" s="1"/>
  <c r="BR26"/>
  <c r="BS26" s="1"/>
  <c r="BR27"/>
  <c r="BS27" s="1"/>
  <c r="BR28"/>
  <c r="BS28" s="1"/>
  <c r="BR29"/>
  <c r="BS29" s="1"/>
  <c r="BR30"/>
  <c r="BS30" s="1"/>
  <c r="BR31"/>
  <c r="BS31" s="1"/>
  <c r="BR32"/>
  <c r="BS32" s="1"/>
  <c r="BR33"/>
  <c r="BS33" s="1"/>
  <c r="BR34"/>
  <c r="BS34" s="1"/>
  <c r="BR35"/>
  <c r="BS35" s="1"/>
  <c r="BR36"/>
  <c r="BS36" s="1"/>
  <c r="BR37"/>
  <c r="BS37" s="1"/>
  <c r="BR38"/>
  <c r="BS38" s="1"/>
  <c r="BR39"/>
  <c r="BS39" s="1"/>
  <c r="BR40"/>
  <c r="BS40" s="1"/>
  <c r="BR41"/>
  <c r="BS41" s="1"/>
  <c r="BR42"/>
  <c r="BS42" s="1"/>
  <c r="BR43"/>
  <c r="BS43" s="1"/>
  <c r="BR44"/>
  <c r="BS44" s="1"/>
  <c r="BR45"/>
  <c r="BS45" s="1"/>
  <c r="BR46"/>
  <c r="BS46" s="1"/>
  <c r="BR47"/>
  <c r="BS47" s="1"/>
  <c r="BR48"/>
  <c r="BS48" s="1"/>
  <c r="BR49"/>
  <c r="BS49" s="1"/>
  <c r="BR50"/>
  <c r="BS50" s="1"/>
  <c r="BR51"/>
  <c r="BS51" s="1"/>
  <c r="BR52"/>
  <c r="BS52" s="1"/>
  <c r="BR53"/>
  <c r="BS53" s="1"/>
  <c r="BR54"/>
  <c r="BS54" s="1"/>
  <c r="BR55"/>
  <c r="BS55" s="1"/>
  <c r="BR56"/>
  <c r="BS56" s="1"/>
  <c r="BR57"/>
  <c r="BS57" s="1"/>
  <c r="BR58"/>
  <c r="BS58" s="1"/>
  <c r="BR59"/>
  <c r="BS59" s="1"/>
  <c r="BR60"/>
  <c r="BS60" s="1"/>
  <c r="BR61"/>
  <c r="BS61" s="1"/>
  <c r="BR62"/>
  <c r="BS62" s="1"/>
  <c r="BR63"/>
  <c r="BS63" s="1"/>
  <c r="BR64"/>
  <c r="BS64" s="1"/>
  <c r="BR65"/>
  <c r="BS65" s="1"/>
  <c r="BR66"/>
  <c r="BS66" s="1"/>
  <c r="BR67"/>
  <c r="BS67" s="1"/>
  <c r="BR3"/>
  <c r="BL4"/>
  <c r="BM4" s="1"/>
  <c r="BL5"/>
  <c r="BM5" s="1"/>
  <c r="BL6"/>
  <c r="BM6" s="1"/>
  <c r="BL7"/>
  <c r="BM7" s="1"/>
  <c r="BL8"/>
  <c r="BM8" s="1"/>
  <c r="BL9"/>
  <c r="BM9" s="1"/>
  <c r="BL10"/>
  <c r="BM10" s="1"/>
  <c r="BL11"/>
  <c r="BM11" s="1"/>
  <c r="BL12"/>
  <c r="BM12" s="1"/>
  <c r="BL13"/>
  <c r="BM13" s="1"/>
  <c r="BL14"/>
  <c r="BM14" s="1"/>
  <c r="BL15"/>
  <c r="BM15" s="1"/>
  <c r="BL16"/>
  <c r="BM16" s="1"/>
  <c r="BL17"/>
  <c r="BM17" s="1"/>
  <c r="BL18"/>
  <c r="BM18" s="1"/>
  <c r="BL19"/>
  <c r="BM19" s="1"/>
  <c r="BL20"/>
  <c r="BM20" s="1"/>
  <c r="BL21"/>
  <c r="BM21" s="1"/>
  <c r="BL22"/>
  <c r="BM22" s="1"/>
  <c r="BL23"/>
  <c r="BM23" s="1"/>
  <c r="BL24"/>
  <c r="BM24" s="1"/>
  <c r="BL25"/>
  <c r="BM25" s="1"/>
  <c r="BL29"/>
  <c r="BM29" s="1"/>
  <c r="BL30"/>
  <c r="BM30" s="1"/>
  <c r="BL31"/>
  <c r="BM31" s="1"/>
  <c r="BL32"/>
  <c r="BM32" s="1"/>
  <c r="BL33"/>
  <c r="BM33" s="1"/>
  <c r="BL34"/>
  <c r="BM34" s="1"/>
  <c r="BL35"/>
  <c r="BM35" s="1"/>
  <c r="BL36"/>
  <c r="BM36" s="1"/>
  <c r="BL37"/>
  <c r="BM37" s="1"/>
  <c r="BL38"/>
  <c r="BM38" s="1"/>
  <c r="BL39"/>
  <c r="BM39" s="1"/>
  <c r="BL40"/>
  <c r="BM40" s="1"/>
  <c r="BL41"/>
  <c r="BM41" s="1"/>
  <c r="BL42"/>
  <c r="BM42" s="1"/>
  <c r="BL43"/>
  <c r="BM43" s="1"/>
  <c r="BL44"/>
  <c r="BM44" s="1"/>
  <c r="BL45"/>
  <c r="BM45" s="1"/>
  <c r="BL46"/>
  <c r="BM46" s="1"/>
  <c r="BL47"/>
  <c r="BM47" s="1"/>
  <c r="BL48"/>
  <c r="BM48" s="1"/>
  <c r="BL49"/>
  <c r="BM49" s="1"/>
  <c r="BL50"/>
  <c r="BM50" s="1"/>
  <c r="BL51"/>
  <c r="BM51" s="1"/>
  <c r="BL52"/>
  <c r="BM52" s="1"/>
  <c r="BL53"/>
  <c r="BM53" s="1"/>
  <c r="BL54"/>
  <c r="BM54" s="1"/>
  <c r="BL55"/>
  <c r="BM55" s="1"/>
  <c r="BL56"/>
  <c r="BM56" s="1"/>
  <c r="BL57"/>
  <c r="BM57" s="1"/>
  <c r="BL58"/>
  <c r="BM58" s="1"/>
  <c r="BL59"/>
  <c r="BM59" s="1"/>
  <c r="BL60"/>
  <c r="BM60" s="1"/>
  <c r="BL61"/>
  <c r="BM61" s="1"/>
  <c r="BL62"/>
  <c r="BM62" s="1"/>
  <c r="BL63"/>
  <c r="BM63" s="1"/>
  <c r="BL64"/>
  <c r="BM64" s="1"/>
  <c r="BL65"/>
  <c r="BM65" s="1"/>
  <c r="BL66"/>
  <c r="BM66" s="1"/>
  <c r="BL67"/>
  <c r="BM67" s="1"/>
  <c r="BL3"/>
  <c r="BF4"/>
  <c r="BG4" s="1"/>
  <c r="BF5"/>
  <c r="BG5" s="1"/>
  <c r="BF6"/>
  <c r="BG6" s="1"/>
  <c r="BF7"/>
  <c r="BG7" s="1"/>
  <c r="BF8"/>
  <c r="BG8" s="1"/>
  <c r="BF9"/>
  <c r="BG9" s="1"/>
  <c r="BF10"/>
  <c r="BG10" s="1"/>
  <c r="BF11"/>
  <c r="BG11" s="1"/>
  <c r="BF12"/>
  <c r="BG12" s="1"/>
  <c r="BF13"/>
  <c r="BG13" s="1"/>
  <c r="BF14"/>
  <c r="BG14" s="1"/>
  <c r="BF15"/>
  <c r="BG15" s="1"/>
  <c r="BF16"/>
  <c r="BG16" s="1"/>
  <c r="BF17"/>
  <c r="BG17" s="1"/>
  <c r="BF18"/>
  <c r="BG18" s="1"/>
  <c r="BF19"/>
  <c r="BG19" s="1"/>
  <c r="BF20"/>
  <c r="BG20" s="1"/>
  <c r="BF21"/>
  <c r="BG21" s="1"/>
  <c r="BF22"/>
  <c r="BG22" s="1"/>
  <c r="BF23"/>
  <c r="BG23" s="1"/>
  <c r="BF24"/>
  <c r="BG24" s="1"/>
  <c r="BF25"/>
  <c r="BG25" s="1"/>
  <c r="BF26"/>
  <c r="BG26" s="1"/>
  <c r="BF27"/>
  <c r="BG27" s="1"/>
  <c r="BF28"/>
  <c r="BG28" s="1"/>
  <c r="BF29"/>
  <c r="BG29" s="1"/>
  <c r="BF30"/>
  <c r="BG30" s="1"/>
  <c r="BF31"/>
  <c r="BG31" s="1"/>
  <c r="BF32"/>
  <c r="BG32" s="1"/>
  <c r="BF33"/>
  <c r="BG33" s="1"/>
  <c r="BF34"/>
  <c r="BG34" s="1"/>
  <c r="BF35"/>
  <c r="BG35" s="1"/>
  <c r="BF36"/>
  <c r="BG36" s="1"/>
  <c r="BF37"/>
  <c r="BG37" s="1"/>
  <c r="BF38"/>
  <c r="BG38" s="1"/>
  <c r="BF39"/>
  <c r="BG39" s="1"/>
  <c r="BF42"/>
  <c r="BG42" s="1"/>
  <c r="BF43"/>
  <c r="BG43" s="1"/>
  <c r="BF45"/>
  <c r="BG45" s="1"/>
  <c r="BF46"/>
  <c r="BG46" s="1"/>
  <c r="BF47"/>
  <c r="BG47" s="1"/>
  <c r="BF48"/>
  <c r="BG48" s="1"/>
  <c r="BF49"/>
  <c r="BG49" s="1"/>
  <c r="BF50"/>
  <c r="BG50" s="1"/>
  <c r="BF51"/>
  <c r="BG51" s="1"/>
  <c r="BF52"/>
  <c r="BG52" s="1"/>
  <c r="BF53"/>
  <c r="BG53" s="1"/>
  <c r="BF54"/>
  <c r="BG54" s="1"/>
  <c r="BF55"/>
  <c r="BG55" s="1"/>
  <c r="BF56"/>
  <c r="BG56" s="1"/>
  <c r="BF57"/>
  <c r="BG57" s="1"/>
  <c r="BF58"/>
  <c r="BG58" s="1"/>
  <c r="BF59"/>
  <c r="BG59" s="1"/>
  <c r="BF60"/>
  <c r="BG60" s="1"/>
  <c r="BF61"/>
  <c r="BG61" s="1"/>
  <c r="BF62"/>
  <c r="BG62" s="1"/>
  <c r="BF63"/>
  <c r="BG63" s="1"/>
  <c r="BF64"/>
  <c r="BG64" s="1"/>
  <c r="BF65"/>
  <c r="BG65" s="1"/>
  <c r="BF66"/>
  <c r="BG66" s="1"/>
  <c r="BF67"/>
  <c r="BG67" s="1"/>
  <c r="BF3"/>
  <c r="AZ67"/>
  <c r="BA67" s="1"/>
  <c r="AZ4"/>
  <c r="BA4" s="1"/>
  <c r="AZ5"/>
  <c r="BA5" s="1"/>
  <c r="AZ6"/>
  <c r="BA6" s="1"/>
  <c r="AZ7"/>
  <c r="BA7" s="1"/>
  <c r="AZ8"/>
  <c r="BA8" s="1"/>
  <c r="AZ9"/>
  <c r="BA9" s="1"/>
  <c r="AZ10"/>
  <c r="BA10" s="1"/>
  <c r="AZ11"/>
  <c r="BA11" s="1"/>
  <c r="AZ12"/>
  <c r="BA12" s="1"/>
  <c r="AZ13"/>
  <c r="BA13" s="1"/>
  <c r="AZ14"/>
  <c r="BA14" s="1"/>
  <c r="AZ15"/>
  <c r="BA15" s="1"/>
  <c r="AZ16"/>
  <c r="BA16" s="1"/>
  <c r="AZ17"/>
  <c r="BA17" s="1"/>
  <c r="AZ18"/>
  <c r="BA18" s="1"/>
  <c r="AZ19"/>
  <c r="BA19" s="1"/>
  <c r="AZ20"/>
  <c r="BA20" s="1"/>
  <c r="AZ21"/>
  <c r="BA21" s="1"/>
  <c r="AZ22"/>
  <c r="BA22" s="1"/>
  <c r="AZ23"/>
  <c r="BA23" s="1"/>
  <c r="AZ24"/>
  <c r="BA24" s="1"/>
  <c r="AZ25"/>
  <c r="BA25" s="1"/>
  <c r="AZ26"/>
  <c r="BA26" s="1"/>
  <c r="AZ27"/>
  <c r="BA27" s="1"/>
  <c r="AZ28"/>
  <c r="BA28" s="1"/>
  <c r="AZ29"/>
  <c r="BA29" s="1"/>
  <c r="AZ30"/>
  <c r="BA30" s="1"/>
  <c r="AZ31"/>
  <c r="BA31" s="1"/>
  <c r="AZ32"/>
  <c r="BA32" s="1"/>
  <c r="AZ33"/>
  <c r="BA33" s="1"/>
  <c r="AZ34"/>
  <c r="BA34" s="1"/>
  <c r="AZ35"/>
  <c r="BA35" s="1"/>
  <c r="AZ36"/>
  <c r="BA36" s="1"/>
  <c r="AZ37"/>
  <c r="BA37" s="1"/>
  <c r="AZ38"/>
  <c r="BA38" s="1"/>
  <c r="AZ39"/>
  <c r="BA39" s="1"/>
  <c r="AZ40"/>
  <c r="BA40" s="1"/>
  <c r="AZ41"/>
  <c r="BA41" s="1"/>
  <c r="AZ42"/>
  <c r="BA42" s="1"/>
  <c r="AZ43"/>
  <c r="BA43" s="1"/>
  <c r="AZ44"/>
  <c r="BA44" s="1"/>
  <c r="AZ45"/>
  <c r="BA45" s="1"/>
  <c r="AZ46"/>
  <c r="BA46" s="1"/>
  <c r="AZ47"/>
  <c r="BA47" s="1"/>
  <c r="AZ48"/>
  <c r="BA48" s="1"/>
  <c r="AZ49"/>
  <c r="BA49" s="1"/>
  <c r="AZ50"/>
  <c r="BA50" s="1"/>
  <c r="AZ51"/>
  <c r="BA51" s="1"/>
  <c r="AZ52"/>
  <c r="BA52" s="1"/>
  <c r="AZ53"/>
  <c r="BA53" s="1"/>
  <c r="AZ54"/>
  <c r="BA54" s="1"/>
  <c r="AZ55"/>
  <c r="BA55" s="1"/>
  <c r="AZ56"/>
  <c r="BA56" s="1"/>
  <c r="AZ57"/>
  <c r="BA57" s="1"/>
  <c r="AZ58"/>
  <c r="BA58" s="1"/>
  <c r="AZ59"/>
  <c r="BA59" s="1"/>
  <c r="AZ60"/>
  <c r="BA60" s="1"/>
  <c r="AZ61"/>
  <c r="BA61" s="1"/>
  <c r="AZ62"/>
  <c r="BA62" s="1"/>
  <c r="AZ63"/>
  <c r="BA63" s="1"/>
  <c r="AZ64"/>
  <c r="BA64" s="1"/>
  <c r="AZ65"/>
  <c r="BA65" s="1"/>
  <c r="AZ66"/>
  <c r="BA66" s="1"/>
  <c r="AZ3"/>
  <c r="AW4"/>
  <c r="AX4" s="1"/>
  <c r="AW5"/>
  <c r="AX5" s="1"/>
  <c r="AW6"/>
  <c r="AX6" s="1"/>
  <c r="AW7"/>
  <c r="AX7" s="1"/>
  <c r="AW8"/>
  <c r="AX8" s="1"/>
  <c r="AW9"/>
  <c r="AX9" s="1"/>
  <c r="AW10"/>
  <c r="AX10" s="1"/>
  <c r="AW11"/>
  <c r="AX11" s="1"/>
  <c r="AW12"/>
  <c r="AX12" s="1"/>
  <c r="AW13"/>
  <c r="AX13" s="1"/>
  <c r="AW14"/>
  <c r="AX14" s="1"/>
  <c r="AW15"/>
  <c r="AX15" s="1"/>
  <c r="AW16"/>
  <c r="AX16" s="1"/>
  <c r="AW17"/>
  <c r="AX17" s="1"/>
  <c r="AW18"/>
  <c r="AX18" s="1"/>
  <c r="AW19"/>
  <c r="AX19" s="1"/>
  <c r="AW20"/>
  <c r="AX20" s="1"/>
  <c r="AW21"/>
  <c r="AX21" s="1"/>
  <c r="AW22"/>
  <c r="AX22" s="1"/>
  <c r="AW23"/>
  <c r="AX23" s="1"/>
  <c r="AW24"/>
  <c r="AX24" s="1"/>
  <c r="AW25"/>
  <c r="AX25" s="1"/>
  <c r="AW26"/>
  <c r="AX26" s="1"/>
  <c r="AW27"/>
  <c r="AX27" s="1"/>
  <c r="AW28"/>
  <c r="AX28" s="1"/>
  <c r="AW29"/>
  <c r="AX29" s="1"/>
  <c r="AW30"/>
  <c r="AX30" s="1"/>
  <c r="AW31"/>
  <c r="AX31" s="1"/>
  <c r="AW32"/>
  <c r="AX32" s="1"/>
  <c r="AW33"/>
  <c r="AX33" s="1"/>
  <c r="AW34"/>
  <c r="AX34" s="1"/>
  <c r="AW35"/>
  <c r="AX35" s="1"/>
  <c r="AW36"/>
  <c r="AX36" s="1"/>
  <c r="AW37"/>
  <c r="AX37" s="1"/>
  <c r="AW38"/>
  <c r="AX38" s="1"/>
  <c r="AW39"/>
  <c r="AX39" s="1"/>
  <c r="AW40"/>
  <c r="AX40" s="1"/>
  <c r="AW41"/>
  <c r="AX41" s="1"/>
  <c r="AW42"/>
  <c r="AX42" s="1"/>
  <c r="AW43"/>
  <c r="AX43" s="1"/>
  <c r="AW44"/>
  <c r="AX44" s="1"/>
  <c r="AW45"/>
  <c r="AX45" s="1"/>
  <c r="AW46"/>
  <c r="AX46" s="1"/>
  <c r="AW47"/>
  <c r="AX47" s="1"/>
  <c r="AW48"/>
  <c r="AX48" s="1"/>
  <c r="AW49"/>
  <c r="AX49" s="1"/>
  <c r="AW50"/>
  <c r="AX50" s="1"/>
  <c r="AW51"/>
  <c r="AX51" s="1"/>
  <c r="AW52"/>
  <c r="AX52" s="1"/>
  <c r="AW53"/>
  <c r="AX53" s="1"/>
  <c r="AW54"/>
  <c r="AX54" s="1"/>
  <c r="AW55"/>
  <c r="AX55" s="1"/>
  <c r="AW56"/>
  <c r="AX56" s="1"/>
  <c r="AW57"/>
  <c r="AX57" s="1"/>
  <c r="AW58"/>
  <c r="AX58" s="1"/>
  <c r="AW59"/>
  <c r="AX59" s="1"/>
  <c r="AW60"/>
  <c r="AX60" s="1"/>
  <c r="AW61"/>
  <c r="AX61" s="1"/>
  <c r="AW62"/>
  <c r="AX62" s="1"/>
  <c r="AW63"/>
  <c r="AX63" s="1"/>
  <c r="AW64"/>
  <c r="AX64" s="1"/>
  <c r="AW65"/>
  <c r="AX65" s="1"/>
  <c r="AW66"/>
  <c r="AX66" s="1"/>
  <c r="AW67"/>
  <c r="AX67" s="1"/>
  <c r="AW3"/>
  <c r="AT4"/>
  <c r="AU4" s="1"/>
  <c r="AT5"/>
  <c r="AU5" s="1"/>
  <c r="AT6"/>
  <c r="AU6" s="1"/>
  <c r="AT7"/>
  <c r="AU7" s="1"/>
  <c r="AT8"/>
  <c r="AU8" s="1"/>
  <c r="AT9"/>
  <c r="AU9" s="1"/>
  <c r="AT10"/>
  <c r="AU10" s="1"/>
  <c r="AT11"/>
  <c r="AU11" s="1"/>
  <c r="AT12"/>
  <c r="AU12" s="1"/>
  <c r="AT13"/>
  <c r="AU13" s="1"/>
  <c r="AT14"/>
  <c r="AU14" s="1"/>
  <c r="AT15"/>
  <c r="AU15" s="1"/>
  <c r="AT16"/>
  <c r="AU16" s="1"/>
  <c r="AT17"/>
  <c r="AU17" s="1"/>
  <c r="AT18"/>
  <c r="AU18" s="1"/>
  <c r="AT19"/>
  <c r="AU19" s="1"/>
  <c r="AT20"/>
  <c r="AU20" s="1"/>
  <c r="AT21"/>
  <c r="AU21" s="1"/>
  <c r="AT22"/>
  <c r="AU22" s="1"/>
  <c r="AT23"/>
  <c r="AU23" s="1"/>
  <c r="AT24"/>
  <c r="AU24" s="1"/>
  <c r="AT25"/>
  <c r="AU25" s="1"/>
  <c r="AT26"/>
  <c r="AU26" s="1"/>
  <c r="AT27"/>
  <c r="AU27" s="1"/>
  <c r="AT28"/>
  <c r="AU28" s="1"/>
  <c r="AT29"/>
  <c r="AU29" s="1"/>
  <c r="AT30"/>
  <c r="AU30" s="1"/>
  <c r="AT31"/>
  <c r="AU31" s="1"/>
  <c r="AT32"/>
  <c r="AU32" s="1"/>
  <c r="AT33"/>
  <c r="AU33" s="1"/>
  <c r="AT34"/>
  <c r="AU34" s="1"/>
  <c r="AT35"/>
  <c r="AU35" s="1"/>
  <c r="AT36"/>
  <c r="AU36" s="1"/>
  <c r="AT37"/>
  <c r="AU37" s="1"/>
  <c r="AT38"/>
  <c r="AU38" s="1"/>
  <c r="AT39"/>
  <c r="AU39" s="1"/>
  <c r="AT40"/>
  <c r="AU40" s="1"/>
  <c r="AT41"/>
  <c r="AU41" s="1"/>
  <c r="AT42"/>
  <c r="AU42" s="1"/>
  <c r="AT43"/>
  <c r="AU43" s="1"/>
  <c r="AT44"/>
  <c r="AU44" s="1"/>
  <c r="AT45"/>
  <c r="AU45" s="1"/>
  <c r="AT46"/>
  <c r="AU46" s="1"/>
  <c r="AT47"/>
  <c r="AU47" s="1"/>
  <c r="AT48"/>
  <c r="AU48" s="1"/>
  <c r="AT49"/>
  <c r="AU49" s="1"/>
  <c r="AT50"/>
  <c r="AU50" s="1"/>
  <c r="AT51"/>
  <c r="AU51" s="1"/>
  <c r="AT52"/>
  <c r="AU52" s="1"/>
  <c r="AT53"/>
  <c r="AU53" s="1"/>
  <c r="AT54"/>
  <c r="AU54" s="1"/>
  <c r="AT55"/>
  <c r="AU55" s="1"/>
  <c r="AT56"/>
  <c r="AU56" s="1"/>
  <c r="AT57"/>
  <c r="AU57" s="1"/>
  <c r="AT58"/>
  <c r="AU58" s="1"/>
  <c r="AT59"/>
  <c r="AU59" s="1"/>
  <c r="AT60"/>
  <c r="AU60" s="1"/>
  <c r="AT61"/>
  <c r="AU61" s="1"/>
  <c r="AT62"/>
  <c r="AU62" s="1"/>
  <c r="AT63"/>
  <c r="AU63" s="1"/>
  <c r="AT64"/>
  <c r="AU64" s="1"/>
  <c r="AT65"/>
  <c r="AU65" s="1"/>
  <c r="AT66"/>
  <c r="AU66" s="1"/>
  <c r="AT67"/>
  <c r="AU67" s="1"/>
  <c r="AT3"/>
  <c r="AK4"/>
  <c r="AL4" s="1"/>
  <c r="AK5"/>
  <c r="AL5" s="1"/>
  <c r="AK6"/>
  <c r="AL6" s="1"/>
  <c r="AK7"/>
  <c r="AL7" s="1"/>
  <c r="AK8"/>
  <c r="AL8" s="1"/>
  <c r="AK9"/>
  <c r="AL9" s="1"/>
  <c r="AK10"/>
  <c r="AL10" s="1"/>
  <c r="AK11"/>
  <c r="AL11" s="1"/>
  <c r="AK12"/>
  <c r="AL12" s="1"/>
  <c r="AK13"/>
  <c r="AL13" s="1"/>
  <c r="AK14"/>
  <c r="AL14" s="1"/>
  <c r="AK15"/>
  <c r="AL15" s="1"/>
  <c r="AK16"/>
  <c r="AL16" s="1"/>
  <c r="AK17"/>
  <c r="AL17" s="1"/>
  <c r="AK18"/>
  <c r="AL18" s="1"/>
  <c r="AK19"/>
  <c r="AL19" s="1"/>
  <c r="AK20"/>
  <c r="AL20" s="1"/>
  <c r="AK21"/>
  <c r="AL21" s="1"/>
  <c r="AK22"/>
  <c r="AL22" s="1"/>
  <c r="AK23"/>
  <c r="AL23" s="1"/>
  <c r="AK24"/>
  <c r="AL24" s="1"/>
  <c r="AK25"/>
  <c r="AL25" s="1"/>
  <c r="AK26"/>
  <c r="AL26" s="1"/>
  <c r="AK27"/>
  <c r="AL27" s="1"/>
  <c r="AK28"/>
  <c r="AL28" s="1"/>
  <c r="AK29"/>
  <c r="AL29" s="1"/>
  <c r="AK30"/>
  <c r="AL30" s="1"/>
  <c r="AK32"/>
  <c r="AL32" s="1"/>
  <c r="AK33"/>
  <c r="AL33" s="1"/>
  <c r="AK34"/>
  <c r="AL34" s="1"/>
  <c r="AK35"/>
  <c r="AL35" s="1"/>
  <c r="AK36"/>
  <c r="AL36" s="1"/>
  <c r="AK37"/>
  <c r="AL37" s="1"/>
  <c r="AK38"/>
  <c r="AL38" s="1"/>
  <c r="AK39"/>
  <c r="AL39" s="1"/>
  <c r="AK40"/>
  <c r="AL40" s="1"/>
  <c r="AK41"/>
  <c r="AL41" s="1"/>
  <c r="AK42"/>
  <c r="AL42" s="1"/>
  <c r="AK43"/>
  <c r="AL43" s="1"/>
  <c r="AK44"/>
  <c r="AL44" s="1"/>
  <c r="AK45"/>
  <c r="AL45" s="1"/>
  <c r="AK46"/>
  <c r="AL46" s="1"/>
  <c r="AK47"/>
  <c r="AL47" s="1"/>
  <c r="AK48"/>
  <c r="AL48" s="1"/>
  <c r="AK49"/>
  <c r="AL49" s="1"/>
  <c r="AK50"/>
  <c r="AL50" s="1"/>
  <c r="AK51"/>
  <c r="AL51" s="1"/>
  <c r="AK52"/>
  <c r="AL52" s="1"/>
  <c r="AK53"/>
  <c r="AL53" s="1"/>
  <c r="AK54"/>
  <c r="AL54" s="1"/>
  <c r="AK55"/>
  <c r="AL55" s="1"/>
  <c r="AK56"/>
  <c r="AL56" s="1"/>
  <c r="AK57"/>
  <c r="AL57" s="1"/>
  <c r="AK58"/>
  <c r="AL58" s="1"/>
  <c r="AK59"/>
  <c r="AL59" s="1"/>
  <c r="AK60"/>
  <c r="AL60" s="1"/>
  <c r="AK61"/>
  <c r="AL61" s="1"/>
  <c r="AK62"/>
  <c r="AL62" s="1"/>
  <c r="AK63"/>
  <c r="AL63" s="1"/>
  <c r="AK3"/>
  <c r="AL3" l="1"/>
  <c r="AU3"/>
  <c r="BV3"/>
  <c r="CH3"/>
  <c r="BG3"/>
  <c r="BS3"/>
  <c r="BA3"/>
  <c r="CE3"/>
  <c r="CT3"/>
  <c r="AX3"/>
  <c r="BM3"/>
  <c r="BY3"/>
  <c r="CB3"/>
  <c r="CQ3"/>
  <c r="AK71" l="1"/>
</calcChain>
</file>

<file path=xl/sharedStrings.xml><?xml version="1.0" encoding="utf-8"?>
<sst xmlns="http://schemas.openxmlformats.org/spreadsheetml/2006/main" count="1455" uniqueCount="478">
  <si>
    <t>Lotto</t>
  </si>
  <si>
    <t>Sublotto</t>
  </si>
  <si>
    <t>CIG</t>
  </si>
  <si>
    <t>Principio attivo</t>
  </si>
  <si>
    <t>AIC</t>
  </si>
  <si>
    <t>ATC</t>
  </si>
  <si>
    <t>Dosaggio</t>
  </si>
  <si>
    <t>Concentrazione</t>
  </si>
  <si>
    <t>Quantità</t>
  </si>
  <si>
    <t>Prezzio unitario base d'asta</t>
  </si>
  <si>
    <t>Base d'asta complessiva per lotto</t>
  </si>
  <si>
    <t>Prezzo unitario offerto</t>
  </si>
  <si>
    <t>Totale offerto sublotto</t>
  </si>
  <si>
    <t>Totale offerto per lotto</t>
  </si>
  <si>
    <t>Sconto offerto</t>
  </si>
  <si>
    <t>Forma farmaceutica</t>
  </si>
  <si>
    <t>Ditta aggiudicataria</t>
  </si>
  <si>
    <t>Partita IVA</t>
  </si>
  <si>
    <t>Indirizzo</t>
  </si>
  <si>
    <t>Telefono</t>
  </si>
  <si>
    <t>PEC</t>
  </si>
  <si>
    <t>Unità di misura</t>
  </si>
  <si>
    <t>Codice prodotto</t>
  </si>
  <si>
    <t>Denominazione commerciale</t>
  </si>
  <si>
    <t>Prezzo SSN</t>
  </si>
  <si>
    <t>Classe rimborsabilità</t>
  </si>
  <si>
    <t>Prezzo al pubblico</t>
  </si>
  <si>
    <t>IVA</t>
  </si>
  <si>
    <t>Sconto obbligatorio per legge</t>
  </si>
  <si>
    <t>Esclusivo</t>
  </si>
  <si>
    <t>Scadenza brevetto</t>
  </si>
  <si>
    <t>Pezzi per confezione</t>
  </si>
  <si>
    <t>Note</t>
  </si>
  <si>
    <t>Percentuale ribasso</t>
  </si>
  <si>
    <t>Ribasso offerto</t>
  </si>
  <si>
    <t>1</t>
  </si>
  <si>
    <t>A</t>
  </si>
  <si>
    <t>9219290EC5</t>
  </si>
  <si>
    <t>TREOSULFAN</t>
  </si>
  <si>
    <t>048082046</t>
  </si>
  <si>
    <t>L01AB02</t>
  </si>
  <si>
    <t>5 g</t>
  </si>
  <si>
    <t>polvere</t>
  </si>
  <si>
    <t>medac pharma srl</t>
  </si>
  <si>
    <t>11815361008</t>
  </si>
  <si>
    <t>Via Viggiano ,90 ,Roma ,RM</t>
  </si>
  <si>
    <t>065159121</t>
  </si>
  <si>
    <t>garemedac@pec.it</t>
  </si>
  <si>
    <t>FL2</t>
  </si>
  <si>
    <t>80369-I</t>
  </si>
  <si>
    <t>TRECONDI - Treosulfano 5g polvere per soluzione per infusione</t>
  </si>
  <si>
    <t>C</t>
  </si>
  <si>
    <t>50.00%</t>
  </si>
  <si>
    <t>si allega lettera di esclusiva</t>
  </si>
  <si>
    <t>B</t>
  </si>
  <si>
    <t>048082022</t>
  </si>
  <si>
    <t>1 g</t>
  </si>
  <si>
    <t>80339-I</t>
  </si>
  <si>
    <t>TRECONDI - Treosulfano 1g polvere per soluzione per infusione</t>
  </si>
  <si>
    <t>H</t>
  </si>
  <si>
    <t>PEN</t>
  </si>
  <si>
    <t>200MG</t>
  </si>
  <si>
    <t>FLACONCINO</t>
  </si>
  <si>
    <t>Sanofi S.r.l</t>
  </si>
  <si>
    <t>00832400154</t>
  </si>
  <si>
    <t>VIALE LUIGI BODIO ,37/b ,MILANO ,MI</t>
  </si>
  <si>
    <t>0239391</t>
  </si>
  <si>
    <t>garesanofi@pec.it</t>
  </si>
  <si>
    <t>fla</t>
  </si>
  <si>
    <t>EX FACTORY</t>
  </si>
  <si>
    <t>% RIBASSO SU P. EX FACTORY-SC OFFERTO SU PREZZO AL PUBBLICO</t>
  </si>
  <si>
    <t>6</t>
  </si>
  <si>
    <t>9219498A6C</t>
  </si>
  <si>
    <t>TERIFLUNOMIDE</t>
  </si>
  <si>
    <t>042921027</t>
  </si>
  <si>
    <t>L04AA31</t>
  </si>
  <si>
    <t>14MG</t>
  </si>
  <si>
    <t>COMPRESSE</t>
  </si>
  <si>
    <t>COM</t>
  </si>
  <si>
    <t>80012850</t>
  </si>
  <si>
    <t>AUBAGIO 14 MG COMPRESSE RIVESTITE CON FILM</t>
  </si>
  <si>
    <t>150MG</t>
  </si>
  <si>
    <t>8</t>
  </si>
  <si>
    <t>9219510455</t>
  </si>
  <si>
    <t>INSULINA GLULISINA</t>
  </si>
  <si>
    <t>036684013</t>
  </si>
  <si>
    <t>A10AB06</t>
  </si>
  <si>
    <t>10ML</t>
  </si>
  <si>
    <t>80011504</t>
  </si>
  <si>
    <t>APIDRA 100 U/ML SOLUZIONE INIETTABILE FLACONCINO 10 ML</t>
  </si>
  <si>
    <t>036684328</t>
  </si>
  <si>
    <t>3ML</t>
  </si>
  <si>
    <t>PENNA PRER</t>
  </si>
  <si>
    <t>80011690</t>
  </si>
  <si>
    <t>APIDRA SoloStar 100 U/ML SOL.INIETTABILE PENNA PRERIEMPITA MONOUSO 3 ML</t>
  </si>
  <si>
    <t>9</t>
  </si>
  <si>
    <t>9219517A1A</t>
  </si>
  <si>
    <t>CAPLACIZUMAB</t>
  </si>
  <si>
    <t>046989012</t>
  </si>
  <si>
    <t>B01AX07</t>
  </si>
  <si>
    <t>10MG</t>
  </si>
  <si>
    <t>80014263</t>
  </si>
  <si>
    <t>CABLIVI 10 MG POLVERE E SOLVENTE PER SOLUZIONE INIETTABILE FLACONCINO POLVERE + SIRINGA PRERIEMPITA SOLVENTE + ADATTATORE FLAC.NO + 1 AGO IPODERMICO (CALIBRO 30) + 2 TAMPONI IMBEVUTI DI ALCOL</t>
  </si>
  <si>
    <t>10</t>
  </si>
  <si>
    <t>92196106DA</t>
  </si>
  <si>
    <t>VANDETANIB</t>
  </si>
  <si>
    <t>041873011</t>
  </si>
  <si>
    <t>L01XE12</t>
  </si>
  <si>
    <t>100MG</t>
  </si>
  <si>
    <t>COMPRESSA</t>
  </si>
  <si>
    <t>80013305</t>
  </si>
  <si>
    <t>CAPRELSA 100 MG COMPRESSE RIVESTITE CON FILM</t>
  </si>
  <si>
    <t>041873023</t>
  </si>
  <si>
    <t>300MG</t>
  </si>
  <si>
    <t>80013307</t>
  </si>
  <si>
    <t>CAPRELSA 300 MG COMPRESSE RIVESTITE CON FILM</t>
  </si>
  <si>
    <t>11</t>
  </si>
  <si>
    <t>9219617C9F</t>
  </si>
  <si>
    <t>IMIGLUCERASI</t>
  </si>
  <si>
    <t>034088031</t>
  </si>
  <si>
    <t>A16AB02</t>
  </si>
  <si>
    <t>400U</t>
  </si>
  <si>
    <t>80012675</t>
  </si>
  <si>
    <t>CEREZYME 400 U POLVERE PER CONCENTRATO PER SOLUZIONE PER INFUSIONE FLAC.</t>
  </si>
  <si>
    <t>12</t>
  </si>
  <si>
    <t>9219623196</t>
  </si>
  <si>
    <t>SODIO VALPROATO - ACIDO VALPROICO</t>
  </si>
  <si>
    <t>022483147</t>
  </si>
  <si>
    <t>N03AG01</t>
  </si>
  <si>
    <t>BUSTINA</t>
  </si>
  <si>
    <t>BU4</t>
  </si>
  <si>
    <t>S92651</t>
  </si>
  <si>
    <t>DEPAKIN 100 MG GRANULATO A RIL. MODIFICATO</t>
  </si>
  <si>
    <t>022483248</t>
  </si>
  <si>
    <t>80011902</t>
  </si>
  <si>
    <t>DEPAKIN 200 MG COMPRESSE GASTRORESISTENTI</t>
  </si>
  <si>
    <t>50</t>
  </si>
  <si>
    <t>SCONTO OFFERTO SU PREZZO AL PUBBLICO</t>
  </si>
  <si>
    <t>022483162</t>
  </si>
  <si>
    <t>250MG</t>
  </si>
  <si>
    <t>S92652</t>
  </si>
  <si>
    <t>DEPAKIN 250 MG GRANULATO A RIL. MODIFICATO</t>
  </si>
  <si>
    <t>D</t>
  </si>
  <si>
    <t>022483061</t>
  </si>
  <si>
    <t>400MG/4ML</t>
  </si>
  <si>
    <t>FIA</t>
  </si>
  <si>
    <t>80012422</t>
  </si>
  <si>
    <t>DEPAKIN 400 MG/4 ML FLACONCINI</t>
  </si>
  <si>
    <t>E</t>
  </si>
  <si>
    <t>022483251</t>
  </si>
  <si>
    <t>500MG</t>
  </si>
  <si>
    <t>80011904</t>
  </si>
  <si>
    <t>DEPAKIN 500 MG COMPRESSE GASTRORESISTENTI</t>
  </si>
  <si>
    <t>F</t>
  </si>
  <si>
    <t>022483186</t>
  </si>
  <si>
    <t>S92653</t>
  </si>
  <si>
    <t>DEPAKIN 500 MG GRANULATO A RIL. MODIFICATO</t>
  </si>
  <si>
    <t>G</t>
  </si>
  <si>
    <t>022483200</t>
  </si>
  <si>
    <t>750MG</t>
  </si>
  <si>
    <t>S92654</t>
  </si>
  <si>
    <t>DEPAKIN 750 MG GRANULATO A RIL. MODIFICATO</t>
  </si>
  <si>
    <t>13</t>
  </si>
  <si>
    <t>921963075B</t>
  </si>
  <si>
    <t>AGALSIDASI BETA</t>
  </si>
  <si>
    <t>035275015</t>
  </si>
  <si>
    <t>A16AB04</t>
  </si>
  <si>
    <t>35MG</t>
  </si>
  <si>
    <t>80012676</t>
  </si>
  <si>
    <t>FABRAZYME 35 MG POLVERE PER CONCENTRATO PER SOLUZIONE PER INFUSIONE FLACONCINO EV</t>
  </si>
  <si>
    <t>14</t>
  </si>
  <si>
    <t>9219635B7A</t>
  </si>
  <si>
    <t>RASBURICASE</t>
  </si>
  <si>
    <t>035473014</t>
  </si>
  <si>
    <t>V03AF07</t>
  </si>
  <si>
    <t>1,5MG/ML</t>
  </si>
  <si>
    <t>80013687</t>
  </si>
  <si>
    <t>FASTURTEC 1,5 MG/ML FLACONCINI IV</t>
  </si>
  <si>
    <t>035473026</t>
  </si>
  <si>
    <t>7,5MG/ML</t>
  </si>
  <si>
    <t>80013756</t>
  </si>
  <si>
    <t>FASTURTEC 7,5 MG/ML FLACONCINI IV</t>
  </si>
  <si>
    <t>15</t>
  </si>
  <si>
    <t>9219643217</t>
  </si>
  <si>
    <t>FERRIGLUCONATO SODICO + SODIO GLUCONATO</t>
  </si>
  <si>
    <t>021455023</t>
  </si>
  <si>
    <t>B03AB49</t>
  </si>
  <si>
    <t>5ML/62,5MG</t>
  </si>
  <si>
    <t>FIALA</t>
  </si>
  <si>
    <t>80012734</t>
  </si>
  <si>
    <t>FERLIXIT FIALE OS/EV 5 ML/62,5 MG</t>
  </si>
  <si>
    <t>16</t>
  </si>
  <si>
    <t>92196507DC</t>
  </si>
  <si>
    <t>FENOBARBITALE</t>
  </si>
  <si>
    <t>004556027</t>
  </si>
  <si>
    <t>N03AA02</t>
  </si>
  <si>
    <t>50MG</t>
  </si>
  <si>
    <t>80012971</t>
  </si>
  <si>
    <t>GARDENALE COMPRESSE 50 MG</t>
  </si>
  <si>
    <t>17</t>
  </si>
  <si>
    <t>9219659F47</t>
  </si>
  <si>
    <t>SODIO POLISTIRENE SULFONATO POLVERE</t>
  </si>
  <si>
    <t>021394022</t>
  </si>
  <si>
    <t>V03AE01</t>
  </si>
  <si>
    <t>453,6 G</t>
  </si>
  <si>
    <t>FLACONE</t>
  </si>
  <si>
    <t>BAR</t>
  </si>
  <si>
    <t>S94101</t>
  </si>
  <si>
    <t>KAYEXALATE POLVERE FLACONE 453,6 G</t>
  </si>
  <si>
    <t>18</t>
  </si>
  <si>
    <t>9219663298</t>
  </si>
  <si>
    <t>SARILUMAB</t>
  </si>
  <si>
    <t>045491053</t>
  </si>
  <si>
    <t>L04AC14</t>
  </si>
  <si>
    <t>80014001</t>
  </si>
  <si>
    <t>KEVZARA 150 MG / 1,14 ML (131,6 MG/ML) SOLUZIONE INIETTABILE USO SOTTOCUTANEO IN PENNA PRERIEMPITA</t>
  </si>
  <si>
    <t>045491014</t>
  </si>
  <si>
    <t>SIR.PRER.</t>
  </si>
  <si>
    <t>SI3</t>
  </si>
  <si>
    <t>80013999</t>
  </si>
  <si>
    <t>KEVZARA 150 MG / 1,14 ML (131,6 MG/ML) SOLUZIONE INIETTABILE USO SOTTOCUTANEO IN SIRINGA PRERIEMPITA</t>
  </si>
  <si>
    <t>045491077</t>
  </si>
  <si>
    <t>80014002</t>
  </si>
  <si>
    <t>KEVZARA 200 MG / 1,14 ML (175 MG/ML) SOLUZIONE INIETTABILE USO SOTTOCUTANEO IN PENNA PRERIEMPITA</t>
  </si>
  <si>
    <t>045491038</t>
  </si>
  <si>
    <t>80014000</t>
  </si>
  <si>
    <t>KEVZARA 200 MG / 1,14 ML (175 MG/ML) SOLUZIONE INIETTABILE USO SOTTOCUTANEO IN SIRINGA PRERIEMPITA</t>
  </si>
  <si>
    <t>19</t>
  </si>
  <si>
    <t>921966978A</t>
  </si>
  <si>
    <t>ALEMTUZUMAB</t>
  </si>
  <si>
    <t>043027010</t>
  </si>
  <si>
    <t>L04AA34</t>
  </si>
  <si>
    <t>12MG/1,2ML</t>
  </si>
  <si>
    <t>80012980</t>
  </si>
  <si>
    <t>LEMTRADA 12 MG/1,2 ML CONCENTRATO PER SOLUZIONE PER INFUSIONE FLACONCINO EV</t>
  </si>
  <si>
    <t>20</t>
  </si>
  <si>
    <t>9219672A03</t>
  </si>
  <si>
    <t>CEMIPLIMAB</t>
  </si>
  <si>
    <t>048070015</t>
  </si>
  <si>
    <t>L01FF06</t>
  </si>
  <si>
    <t>350MG</t>
  </si>
  <si>
    <t>80014307</t>
  </si>
  <si>
    <t>LIBTAYO 350 MG CONCENTRATO PER SOLUZIONE PER INFUSIONE 50 MG/ML FLACONCINO IN VETRO DA 7 ML</t>
  </si>
  <si>
    <t>21</t>
  </si>
  <si>
    <t>9219678EF5</t>
  </si>
  <si>
    <t>PLERIXAFOR</t>
  </si>
  <si>
    <t>039587011</t>
  </si>
  <si>
    <t>L03AX16</t>
  </si>
  <si>
    <t>24MG/1,2ML</t>
  </si>
  <si>
    <t>80012338</t>
  </si>
  <si>
    <t>MOZOBIL 20 MG/ML SOLUZIONE INIETTABILE FLAC. 24 MG/1,2 ML</t>
  </si>
  <si>
    <t>22</t>
  </si>
  <si>
    <t>9219683319</t>
  </si>
  <si>
    <t>ALGLUCOSIDASI</t>
  </si>
  <si>
    <t>037174012</t>
  </si>
  <si>
    <t>A16AB07</t>
  </si>
  <si>
    <t>80012678</t>
  </si>
  <si>
    <t>MYOZYME 50 MG POLVERE PER CONCENTRATO PER SOLUZIONE PER INFUSIONE FLACONCINO EV</t>
  </si>
  <si>
    <t>23</t>
  </si>
  <si>
    <t>921968980B</t>
  </si>
  <si>
    <t>LEVOMEPROMAZINA</t>
  </si>
  <si>
    <t>015228024</t>
  </si>
  <si>
    <t>N05AA02</t>
  </si>
  <si>
    <t>80012555</t>
  </si>
  <si>
    <t>NOZINAN COMPRESSE 100 MG</t>
  </si>
  <si>
    <t>015228012</t>
  </si>
  <si>
    <t>25MG</t>
  </si>
  <si>
    <t>80012557</t>
  </si>
  <si>
    <t>NOZINAN COMPRESSE 25 MG</t>
  </si>
  <si>
    <t>24</t>
  </si>
  <si>
    <t>92196919B1</t>
  </si>
  <si>
    <t>PENTAMIDINA</t>
  </si>
  <si>
    <t>027625019</t>
  </si>
  <si>
    <t>P01CX01</t>
  </si>
  <si>
    <t>80012428</t>
  </si>
  <si>
    <t>PENTACARINAT FLACONE 300 MG</t>
  </si>
  <si>
    <t>26</t>
  </si>
  <si>
    <t>92197011F4</t>
  </si>
  <si>
    <t>CLOPIDOGREL IDROGENOSOLFATO</t>
  </si>
  <si>
    <t>034128052</t>
  </si>
  <si>
    <t>B01AC04</t>
  </si>
  <si>
    <t>S25214</t>
  </si>
  <si>
    <t>PLAVIX 300 MG COMPRESSE RIVESTITE CON FILM</t>
  </si>
  <si>
    <t>27</t>
  </si>
  <si>
    <t>9219711A32</t>
  </si>
  <si>
    <t>RIFAMICINA</t>
  </si>
  <si>
    <t>020009015</t>
  </si>
  <si>
    <t>J04AB03</t>
  </si>
  <si>
    <t>250MG/3ML</t>
  </si>
  <si>
    <t>80012411</t>
  </si>
  <si>
    <t>RIFOCIN FIALE IM 250 MG/3 ML</t>
  </si>
  <si>
    <t>020009054</t>
  </si>
  <si>
    <t>500MG/10ML</t>
  </si>
  <si>
    <t>80012415</t>
  </si>
  <si>
    <t>RIFOCIN FIALE EV 500 MG/10 ML</t>
  </si>
  <si>
    <t>020009080</t>
  </si>
  <si>
    <t>90MG</t>
  </si>
  <si>
    <t>80012413</t>
  </si>
  <si>
    <t>RIFOCIN FLACONI USO LOCALE 90 MG</t>
  </si>
  <si>
    <t>28</t>
  </si>
  <si>
    <t>9219721275</t>
  </si>
  <si>
    <t>INSULINA GLARGINE + LIXENATIDE</t>
  </si>
  <si>
    <t>045254036</t>
  </si>
  <si>
    <t>A10AE54</t>
  </si>
  <si>
    <t>100U+33MCG</t>
  </si>
  <si>
    <t>80013746</t>
  </si>
  <si>
    <t>SULIQUA 100 UNITA'/ML + 33 MICROGRAMMI/ML SOLUZIONE INIETTABILE IN PENNA PRERIEMPITA 3 ML</t>
  </si>
  <si>
    <t>045254012</t>
  </si>
  <si>
    <t>100U+50MCG</t>
  </si>
  <si>
    <t>80013744</t>
  </si>
  <si>
    <t>SULIQUA 100 UNITA'/ML + 50 MICROGRAMMI/ML SOLUZIONE INIETTABILE IN PENNA PRERIEMPITA 3 ML</t>
  </si>
  <si>
    <t>29</t>
  </si>
  <si>
    <t>9219727767</t>
  </si>
  <si>
    <t>IMMUNOGLOBULINA DI CONIGLIO ANTITIMOCITARIA</t>
  </si>
  <si>
    <t>033177027</t>
  </si>
  <si>
    <t>L04AA04</t>
  </si>
  <si>
    <t>80012346</t>
  </si>
  <si>
    <t>IMMUNOGLOBULINA DI CONIGLIO ANTITIMOCITARIA THYMOGLOBULINE 5 MG/ML - FLACONCINO 25 MG</t>
  </si>
  <si>
    <t>30</t>
  </si>
  <si>
    <t>9219753CDA</t>
  </si>
  <si>
    <t>TIREOTROPINA ALFA</t>
  </si>
  <si>
    <t>034716023</t>
  </si>
  <si>
    <t>H01AB01</t>
  </si>
  <si>
    <t>0,9MG</t>
  </si>
  <si>
    <t>80012679</t>
  </si>
  <si>
    <t>THYROGEN 0,9 MG POLVERE PER SOLUZIONE INIETTABILE FLACONCINO IM</t>
  </si>
  <si>
    <t>31</t>
  </si>
  <si>
    <t>92197591D1</t>
  </si>
  <si>
    <t>INSULINA GLARGINE</t>
  </si>
  <si>
    <t>043192347</t>
  </si>
  <si>
    <t>A10AE04</t>
  </si>
  <si>
    <t>300U-1,5ML</t>
  </si>
  <si>
    <t>80013225</t>
  </si>
  <si>
    <t>TOUJEO 300 UI/ML SOL.INIETTABILE IN PENNA PRERIEMPITA 1,5 ML</t>
  </si>
  <si>
    <t>32</t>
  </si>
  <si>
    <t>92197656C3</t>
  </si>
  <si>
    <t>PENTOSSIFILLINA</t>
  </si>
  <si>
    <t>022863031</t>
  </si>
  <si>
    <t>C04AD03</t>
  </si>
  <si>
    <t>5ML-100MG</t>
  </si>
  <si>
    <t>80001251</t>
  </si>
  <si>
    <t>TRENTAL FIALE 5 ML/100 MG</t>
  </si>
  <si>
    <t>022863056</t>
  </si>
  <si>
    <t>400MG</t>
  </si>
  <si>
    <t>80012909</t>
  </si>
  <si>
    <t>TRENTAL COMPRESSE 400 MG A RILASCIO MODIFICATO</t>
  </si>
  <si>
    <t>33</t>
  </si>
  <si>
    <t>9219776FD4</t>
  </si>
  <si>
    <t>AFLIBERCEPT</t>
  </si>
  <si>
    <t>042689012</t>
  </si>
  <si>
    <t>L01XX44</t>
  </si>
  <si>
    <t>100MG/4ML</t>
  </si>
  <si>
    <t>80012071</t>
  </si>
  <si>
    <t>ZALTRAP 25 MG/ML CONCENTRATO PER SOLUZIONE PER INFUSIONE (100 MG/4 ML) FLACONE</t>
  </si>
  <si>
    <t>042689036</t>
  </si>
  <si>
    <t>200MG/8ML</t>
  </si>
  <si>
    <t>80012080</t>
  </si>
  <si>
    <t>ZALTRAP 25 MG/ML CONCENTRATO PER SOLUZIONE PER INFUSIONE (200 MG/8 ML) FLACONE</t>
  </si>
  <si>
    <t>35</t>
  </si>
  <si>
    <t>9219798200</t>
  </si>
  <si>
    <t>ALIROCUMAB</t>
  </si>
  <si>
    <t>044500015</t>
  </si>
  <si>
    <t>C10AX14</t>
  </si>
  <si>
    <t>75MG</t>
  </si>
  <si>
    <t>mg</t>
  </si>
  <si>
    <t>80013253</t>
  </si>
  <si>
    <t>PRALUENT 75 MG SOLUZIONE INIETTABILE IN PENNA PRE-RIEMPITA</t>
  </si>
  <si>
    <t>044500027</t>
  </si>
  <si>
    <t>80013255</t>
  </si>
  <si>
    <t>044500078</t>
  </si>
  <si>
    <t>80013257</t>
  </si>
  <si>
    <t>PRALUENT 150 MG SOLUZIONE INIETTABILE IN PENNA PRE-RIEMPITA</t>
  </si>
  <si>
    <t>044500080</t>
  </si>
  <si>
    <t>80013259</t>
  </si>
  <si>
    <t>39</t>
  </si>
  <si>
    <t>9220003B29</t>
  </si>
  <si>
    <t>DUPILUMAB</t>
  </si>
  <si>
    <t>045676107</t>
  </si>
  <si>
    <t>D11AH05</t>
  </si>
  <si>
    <t>SIR. PRER</t>
  </si>
  <si>
    <t>80014105</t>
  </si>
  <si>
    <t>DUPIXENT 200 MG SOLUZIONE INIETTABILE IN SIRINGA PRERIEMPITA CON SISTEMA DI SICUREZZA - 1,14 ml (175 MG/ML) - VETRO</t>
  </si>
  <si>
    <t>% RIBASSO SU P. EX FACTORY-SC OFF SU P.P.-DERMAT.ATOP.GRAVE</t>
  </si>
  <si>
    <t>045676069</t>
  </si>
  <si>
    <t>80014121</t>
  </si>
  <si>
    <t>DUPIXENT 300 MG SOLUZIONE INIETTABILE IN SIRINGA PRERIEMPITA CON SISTEMA DI SICUREZZA - 2 ML (150 MG/ML)</t>
  </si>
  <si>
    <t>045676184</t>
  </si>
  <si>
    <t>80014104</t>
  </si>
  <si>
    <t>DUPIXENT 300 MG SOLUZIONE PER INIEZIONE - USO SOTTOCUTANEO # PENNA PRERIEMPITA (VETRO) - 2 ML (150 MG/ML)</t>
  </si>
  <si>
    <t>045676145</t>
  </si>
  <si>
    <t>80014106</t>
  </si>
  <si>
    <t>DUPIXENT 200 MG SOLUZIONE PER INIEZIONE - USO SOTTOCUTANEO # PENNA PRERIEMPITA (VETRO) - 1,14 ml (175 MG/ML)</t>
  </si>
  <si>
    <t>045676095</t>
  </si>
  <si>
    <t>SIR.PRER</t>
  </si>
  <si>
    <t>80014303</t>
  </si>
  <si>
    <t>DUPIXENT 200 MG SOLUZIONE INIETTABILE IN SIRINGA PRERIEMPITA CON SISTEMA DI SICUREZZA - 1,14 ML (175 MG/ML) - VETRO</t>
  </si>
  <si>
    <t>% RIBASSO SU P. EX FACTORY-SC OFF SU P.P.-ASMA GRAVE</t>
  </si>
  <si>
    <t>045676057</t>
  </si>
  <si>
    <t>80014304</t>
  </si>
  <si>
    <t>DUPIXENT 300 MG SOLUZIONE INIETTABILE IN SIRINGA PRERIEMPITA CON SISTEMA DI SICUREZZA - 2 ML (150 MG/ML) - VETRO</t>
  </si>
  <si>
    <t>045676172</t>
  </si>
  <si>
    <t>80014109</t>
  </si>
  <si>
    <t>DUPIXENT 300 MG SOLUZIONE INIETTABILE PENNE PRERIEMPITA 2 ML (150 MG/ML) - VETRO</t>
  </si>
  <si>
    <t>% RIBASSO SU P. EX FACTORY-SC OFF SU P.P.-RINOSIN.CRONICA</t>
  </si>
  <si>
    <t>045676133</t>
  </si>
  <si>
    <t>80014111</t>
  </si>
  <si>
    <t>DUPIXENT 200 MG 1,14 ml (175 mg/ml) SOLUZIONE INIETTABILE - USO SOTTOCUTANEO - PENNA PRERIEMPITA ( VETRO )</t>
  </si>
  <si>
    <t>40</t>
  </si>
  <si>
    <t>9220004BFC</t>
  </si>
  <si>
    <t>ELETTROLITI</t>
  </si>
  <si>
    <t>045010028</t>
  </si>
  <si>
    <t>05BB01</t>
  </si>
  <si>
    <t>1000</t>
  </si>
  <si>
    <t>SOLUZIONE</t>
  </si>
  <si>
    <t>BAXTER SPA</t>
  </si>
  <si>
    <t>00907371009</t>
  </si>
  <si>
    <t>Via del Serafico ,89 ,Roma ,RM</t>
  </si>
  <si>
    <t>0632491919</t>
  </si>
  <si>
    <t>baxterbids@pec.baxter.com</t>
  </si>
  <si>
    <t>SAC</t>
  </si>
  <si>
    <t>LE0324</t>
  </si>
  <si>
    <t>Crystalsol 1000 mL</t>
  </si>
  <si>
    <t>na</t>
  </si>
  <si>
    <t>41</t>
  </si>
  <si>
    <t>9220007E75</t>
  </si>
  <si>
    <t>SOLUZIONE DI AMINOACIDI E GLUCOSIO CON ELETTROLITI</t>
  </si>
  <si>
    <t>039941392</t>
  </si>
  <si>
    <t>B05BA10</t>
  </si>
  <si>
    <t>650ML</t>
  </si>
  <si>
    <t>LDB3WH1C</t>
  </si>
  <si>
    <t>OLIMEL N12E 650ML</t>
  </si>
  <si>
    <t>NA</t>
  </si>
  <si>
    <t>039941430</t>
  </si>
  <si>
    <t>LDB3XH1C</t>
  </si>
  <si>
    <t>OLIMEL N12 650ML</t>
  </si>
  <si>
    <t>039941404</t>
  </si>
  <si>
    <t>1000ML</t>
  </si>
  <si>
    <t>LDB3WH1E</t>
  </si>
  <si>
    <t>OLIMEL N12E 1000ML</t>
  </si>
  <si>
    <t>039941442</t>
  </si>
  <si>
    <t>LDB3XH1E</t>
  </si>
  <si>
    <t>OLIMEL  N12 1000 ml</t>
  </si>
  <si>
    <t>039941416</t>
  </si>
  <si>
    <t>1500ML</t>
  </si>
  <si>
    <t>LDB3WH1F</t>
  </si>
  <si>
    <t>OLIMEL N12E 1500 ml</t>
  </si>
  <si>
    <t>039941428</t>
  </si>
  <si>
    <t>2000ML</t>
  </si>
  <si>
    <t>LDB3WH1G</t>
  </si>
  <si>
    <t>OLIMEL N12E 2000 ml</t>
  </si>
  <si>
    <t xml:space="preserve">ASP TRAPANI  </t>
  </si>
  <si>
    <t>ASP CALTANISSETTA</t>
  </si>
  <si>
    <t>ASP MESSINA</t>
  </si>
  <si>
    <t>ASP CATANIA</t>
  </si>
  <si>
    <t>ASP PALERMO</t>
  </si>
  <si>
    <t xml:space="preserve"> ASP ENNA</t>
  </si>
  <si>
    <t>ASP SIRACUSA</t>
  </si>
  <si>
    <t>ASP AGRIGENTO</t>
  </si>
  <si>
    <t>CANNIZZARO CATANIA</t>
  </si>
  <si>
    <t xml:space="preserve"> ARNAS GARIBALDI CATANIA</t>
  </si>
  <si>
    <t>VITTORIO EMANUELE CATANIA</t>
  </si>
  <si>
    <t>ARNAS PALERMO</t>
  </si>
  <si>
    <t>VILLA SOFIA PALERMO</t>
  </si>
  <si>
    <t>GIACCONE PALERMO</t>
  </si>
  <si>
    <t>GAETANO MARTINO MESSINA</t>
  </si>
  <si>
    <t>PAPARDO MESSINA</t>
  </si>
  <si>
    <t>GIGLIO CEFALU'</t>
  </si>
  <si>
    <t>IRCS MESSINA</t>
  </si>
  <si>
    <t>IRCS TROINA</t>
  </si>
  <si>
    <t>ISMETT</t>
  </si>
  <si>
    <t>fabbisogno anno</t>
  </si>
  <si>
    <t xml:space="preserve">fabbisogno per tutta la durata contrattuale </t>
  </si>
  <si>
    <t>IMPORTO CONTRATTUALE</t>
  </si>
  <si>
    <t>fabbisogno per tutta la durata contrattuale</t>
  </si>
  <si>
    <t>PLUS</t>
  </si>
  <si>
    <t xml:space="preserve"> </t>
  </si>
  <si>
    <t>PTORS Aggiornamento n° 68 e 69</t>
  </si>
  <si>
    <t>ASP  RAGUSA</t>
  </si>
</sst>
</file>

<file path=xl/styles.xml><?xml version="1.0" encoding="utf-8"?>
<styleSheet xmlns="http://schemas.openxmlformats.org/spreadsheetml/2006/main">
  <numFmts count="4">
    <numFmt numFmtId="164" formatCode="#,##0.00\ _€"/>
    <numFmt numFmtId="165" formatCode="[$-410]General"/>
    <numFmt numFmtId="166" formatCode="#,##0.00\ &quot;€&quot;"/>
    <numFmt numFmtId="167" formatCode="#,##0.00000\ &quot;€&quot;"/>
  </numFmts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0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5" fillId="0" borderId="0"/>
  </cellStyleXfs>
  <cellXfs count="1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2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22" fontId="2" fillId="0" borderId="0" xfId="0" applyNumberFormat="1" applyFont="1" applyAlignment="1">
      <alignment horizontal="center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22" borderId="1" xfId="1" applyNumberFormat="1" applyFont="1" applyFill="1" applyBorder="1" applyAlignment="1" applyProtection="1">
      <alignment horizontal="center" vertical="center" wrapText="1"/>
      <protection locked="0"/>
    </xf>
    <xf numFmtId="167" fontId="4" fillId="22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3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6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6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7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7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8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8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19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0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1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1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2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16" borderId="1" xfId="0" applyFont="1" applyFill="1" applyBorder="1" applyAlignment="1">
      <alignment horizontal="center" vertical="center"/>
    </xf>
    <xf numFmtId="1" fontId="0" fillId="0" borderId="0" xfId="0" applyNumberFormat="1"/>
    <xf numFmtId="167" fontId="0" fillId="0" borderId="0" xfId="0" applyNumberFormat="1"/>
    <xf numFmtId="1" fontId="5" fillId="0" borderId="0" xfId="0" applyNumberFormat="1" applyFont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0" fillId="0" borderId="0" xfId="0" applyNumberFormat="1" applyBorder="1"/>
    <xf numFmtId="167" fontId="0" fillId="0" borderId="0" xfId="0" applyNumberFormat="1" applyBorder="1"/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3" fontId="1" fillId="24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2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0" applyNumberFormat="1" applyFont="1" applyAlignment="1">
      <alignment horizontal="left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8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1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1" fontId="7" fillId="14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/>
    <xf numFmtId="1" fontId="7" fillId="18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22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3" fontId="1" fillId="24" borderId="5" xfId="0" applyNumberFormat="1" applyFont="1" applyFill="1" applyBorder="1" applyAlignment="1" applyProtection="1">
      <alignment horizontal="center" vertical="center"/>
      <protection locked="0"/>
    </xf>
    <xf numFmtId="3" fontId="1" fillId="24" borderId="6" xfId="0" applyNumberFormat="1" applyFont="1" applyFill="1" applyBorder="1" applyAlignment="1" applyProtection="1">
      <alignment horizontal="center" vertical="center"/>
      <protection locked="0"/>
    </xf>
    <xf numFmtId="164" fontId="3" fillId="21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21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21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5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5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5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6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6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6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8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8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8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9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20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20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20" borderId="7" xfId="1" applyNumberFormat="1" applyFont="1" applyFill="1" applyBorder="1" applyAlignment="1" applyProtection="1">
      <alignment horizontal="center" vertical="center" wrapText="1"/>
      <protection locked="0"/>
    </xf>
    <xf numFmtId="164" fontId="3" fillId="14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8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9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0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1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2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1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13" borderId="5" xfId="1" applyNumberFormat="1" applyFont="1" applyFill="1" applyBorder="1" applyAlignment="1" applyProtection="1">
      <alignment horizontal="center" vertical="center" wrapText="1"/>
      <protection locked="0"/>
    </xf>
    <xf numFmtId="164" fontId="3" fillId="13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13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left" vertical="center"/>
    </xf>
    <xf numFmtId="49" fontId="6" fillId="5" borderId="9" xfId="0" applyNumberFormat="1" applyFont="1" applyFill="1" applyBorder="1" applyAlignment="1">
      <alignment horizontal="left" vertic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71"/>
  <sheetViews>
    <sheetView tabSelected="1" topLeftCell="AC1" zoomScale="80" zoomScaleNormal="80" workbookViewId="0">
      <selection activeCell="AE61" sqref="AE61:AE67"/>
    </sheetView>
  </sheetViews>
  <sheetFormatPr defaultColWidth="8.7109375" defaultRowHeight="15"/>
  <cols>
    <col min="1" max="1" width="8.7109375" style="9" customWidth="1"/>
    <col min="2" max="2" width="8.7109375" style="10" customWidth="1"/>
    <col min="3" max="3" width="13" style="11" customWidth="1"/>
    <col min="4" max="4" width="23.7109375" style="11" customWidth="1"/>
    <col min="5" max="5" width="13" style="11" customWidth="1"/>
    <col min="6" max="6" width="0.140625" style="11" customWidth="1"/>
    <col min="7" max="7" width="14.85546875" style="11" customWidth="1"/>
    <col min="8" max="8" width="18.140625" style="11" customWidth="1"/>
    <col min="9" max="9" width="11.7109375" style="12" customWidth="1"/>
    <col min="10" max="10" width="26.7109375" style="12" customWidth="1"/>
    <col min="11" max="11" width="23" style="12" customWidth="1"/>
    <col min="12" max="12" width="12" style="12" customWidth="1"/>
    <col min="13" max="14" width="22.42578125" style="12" customWidth="1"/>
    <col min="15" max="15" width="21.42578125" style="12" customWidth="1"/>
    <col min="16" max="16" width="21.42578125" style="11" customWidth="1"/>
    <col min="17" max="17" width="37" style="11" customWidth="1"/>
    <col min="18" max="18" width="19.42578125" style="11" customWidth="1"/>
    <col min="19" max="19" width="49.7109375" style="11" customWidth="1"/>
    <col min="20" max="20" width="12" style="11" customWidth="1"/>
    <col min="21" max="21" width="40.7109375" style="11" customWidth="1"/>
    <col min="22" max="22" width="11.42578125" style="11" customWidth="1"/>
    <col min="23" max="23" width="42.42578125" style="11" customWidth="1"/>
    <col min="24" max="24" width="79.140625" style="11" customWidth="1"/>
    <col min="25" max="25" width="15.7109375" style="12" customWidth="1"/>
    <col min="26" max="26" width="46" style="11" customWidth="1"/>
    <col min="27" max="27" width="11.7109375" style="12" customWidth="1"/>
    <col min="28" max="28" width="20.42578125" style="12" customWidth="1"/>
    <col min="29" max="29" width="19" style="11" customWidth="1"/>
    <col min="30" max="30" width="13.140625" style="11" customWidth="1"/>
    <col min="31" max="31" width="24.140625" style="13" customWidth="1"/>
    <col min="32" max="32" width="11" style="12" customWidth="1"/>
    <col min="33" max="33" width="57.42578125" style="11" customWidth="1"/>
    <col min="34" max="34" width="21.140625" style="12" customWidth="1"/>
    <col min="35" max="35" width="52.140625" style="12" customWidth="1"/>
    <col min="36" max="36" width="11.28515625" style="54" customWidth="1"/>
    <col min="37" max="37" width="14.140625" style="54" customWidth="1"/>
    <col min="38" max="38" width="20" style="55" bestFit="1" customWidth="1"/>
    <col min="39" max="39" width="9.28515625" style="54" customWidth="1"/>
    <col min="40" max="40" width="11.5703125" style="54" customWidth="1"/>
    <col min="41" max="41" width="20.140625" style="55" customWidth="1"/>
    <col min="42" max="42" width="15.28515625" style="54" customWidth="1"/>
    <col min="43" max="43" width="16.5703125" style="54" customWidth="1"/>
    <col min="44" max="44" width="20" style="55" bestFit="1" customWidth="1"/>
    <col min="45" max="45" width="16.140625" style="54" customWidth="1"/>
    <col min="46" max="46" width="16.7109375" style="54" customWidth="1"/>
    <col min="47" max="47" width="20.85546875" style="55" customWidth="1"/>
    <col min="48" max="48" width="12.140625" style="54" customWidth="1"/>
    <col min="49" max="49" width="17.42578125" style="54" customWidth="1"/>
    <col min="50" max="50" width="21.7109375" style="55" customWidth="1"/>
    <col min="51" max="51" width="18.85546875" style="54" customWidth="1"/>
    <col min="52" max="52" width="11.28515625" style="54" customWidth="1"/>
    <col min="53" max="53" width="23.28515625" style="55" customWidth="1"/>
    <col min="54" max="54" width="16.42578125" style="54" customWidth="1"/>
    <col min="55" max="55" width="14.140625" style="54" customWidth="1"/>
    <col min="56" max="56" width="25.28515625" style="55" customWidth="1"/>
    <col min="57" max="57" width="15.140625" style="54" customWidth="1"/>
    <col min="58" max="58" width="9.7109375" style="54" customWidth="1"/>
    <col min="59" max="59" width="20" style="55" bestFit="1" customWidth="1"/>
    <col min="60" max="60" width="13.5703125" style="54" customWidth="1"/>
    <col min="61" max="61" width="19.7109375" style="54" customWidth="1"/>
    <col min="62" max="62" width="23.140625" style="55" customWidth="1"/>
    <col min="63" max="63" width="13.140625" style="54" customWidth="1"/>
    <col min="64" max="64" width="19.7109375" style="54" customWidth="1"/>
    <col min="65" max="65" width="18" style="55" bestFit="1" customWidth="1"/>
    <col min="66" max="66" width="15.140625" style="54" customWidth="1"/>
    <col min="67" max="67" width="24.28515625" style="54" customWidth="1"/>
    <col min="68" max="68" width="24.28515625" style="55" customWidth="1"/>
    <col min="69" max="69" width="15.140625" style="54" customWidth="1"/>
    <col min="70" max="70" width="22.7109375" style="54" customWidth="1"/>
    <col min="71" max="71" width="25.28515625" style="55" customWidth="1"/>
    <col min="72" max="72" width="14" style="54" customWidth="1"/>
    <col min="73" max="73" width="22.7109375" style="54" customWidth="1"/>
    <col min="74" max="74" width="19" style="55" customWidth="1"/>
    <col min="75" max="75" width="13" style="54" customWidth="1"/>
    <col min="76" max="76" width="22.28515625" style="54" customWidth="1"/>
    <col min="77" max="77" width="21.85546875" style="55" customWidth="1"/>
    <col min="78" max="78" width="12.5703125" style="54" customWidth="1"/>
    <col min="79" max="79" width="18.42578125" style="54" customWidth="1"/>
    <col min="80" max="80" width="20" style="55" bestFit="1" customWidth="1"/>
    <col min="81" max="81" width="14.28515625" style="54" customWidth="1"/>
    <col min="82" max="82" width="20.28515625" style="54" customWidth="1"/>
    <col min="83" max="83" width="20" style="55" customWidth="1"/>
    <col min="84" max="84" width="22" style="54" customWidth="1"/>
    <col min="85" max="85" width="19.85546875" style="54" customWidth="1"/>
    <col min="86" max="86" width="22.28515625" style="55" customWidth="1"/>
    <col min="87" max="87" width="17.42578125" style="54" customWidth="1"/>
    <col min="88" max="88" width="13.5703125" style="54" customWidth="1"/>
    <col min="89" max="89" width="26.85546875" style="55" customWidth="1"/>
    <col min="90" max="90" width="11" style="54" customWidth="1"/>
    <col min="91" max="91" width="10.85546875" style="54" customWidth="1"/>
    <col min="92" max="92" width="20" style="55" bestFit="1" customWidth="1"/>
    <col min="93" max="93" width="26" style="54" customWidth="1"/>
    <col min="94" max="94" width="20.28515625" style="54" customWidth="1"/>
    <col min="95" max="95" width="18.7109375" style="55" customWidth="1"/>
    <col min="96" max="96" width="13" style="54" customWidth="1"/>
    <col min="97" max="97" width="18.42578125" style="54" customWidth="1"/>
    <col min="98" max="98" width="18" style="55" bestFit="1" customWidth="1"/>
    <col min="99" max="99" width="25.42578125" style="62" customWidth="1"/>
    <col min="100" max="100" width="21.28515625" style="63" customWidth="1"/>
    <col min="101" max="101" width="6.140625" customWidth="1"/>
    <col min="102" max="102" width="5.140625" customWidth="1"/>
  </cols>
  <sheetData>
    <row r="1" spans="1:100" s="88" customFormat="1" ht="38.25" customHeight="1">
      <c r="A1" s="169" t="s">
        <v>476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70"/>
      <c r="AJ1" s="103" t="s">
        <v>477</v>
      </c>
      <c r="AK1" s="104"/>
      <c r="AL1" s="105"/>
      <c r="AM1" s="106" t="s">
        <v>450</v>
      </c>
      <c r="AN1" s="107"/>
      <c r="AO1" s="108"/>
      <c r="AP1" s="130" t="s">
        <v>451</v>
      </c>
      <c r="AQ1" s="131"/>
      <c r="AR1" s="132"/>
      <c r="AS1" s="133" t="s">
        <v>452</v>
      </c>
      <c r="AT1" s="134"/>
      <c r="AU1" s="135"/>
      <c r="AV1" s="136" t="s">
        <v>453</v>
      </c>
      <c r="AW1" s="137"/>
      <c r="AX1" s="138"/>
      <c r="AY1" s="139" t="s">
        <v>454</v>
      </c>
      <c r="AZ1" s="140"/>
      <c r="BA1" s="141"/>
      <c r="BB1" s="142" t="s">
        <v>455</v>
      </c>
      <c r="BC1" s="143"/>
      <c r="BD1" s="144"/>
      <c r="BE1" s="145" t="s">
        <v>456</v>
      </c>
      <c r="BF1" s="146"/>
      <c r="BG1" s="147"/>
      <c r="BH1" s="148" t="s">
        <v>457</v>
      </c>
      <c r="BI1" s="149"/>
      <c r="BJ1" s="150"/>
      <c r="BK1" s="151" t="s">
        <v>458</v>
      </c>
      <c r="BL1" s="152"/>
      <c r="BM1" s="153"/>
      <c r="BN1" s="154" t="s">
        <v>459</v>
      </c>
      <c r="BO1" s="155"/>
      <c r="BP1" s="156"/>
      <c r="BQ1" s="127" t="s">
        <v>460</v>
      </c>
      <c r="BR1" s="128"/>
      <c r="BS1" s="129"/>
      <c r="BT1" s="109" t="s">
        <v>461</v>
      </c>
      <c r="BU1" s="110"/>
      <c r="BV1" s="111"/>
      <c r="BW1" s="112" t="s">
        <v>462</v>
      </c>
      <c r="BX1" s="113"/>
      <c r="BY1" s="114"/>
      <c r="BZ1" s="115" t="s">
        <v>463</v>
      </c>
      <c r="CA1" s="116"/>
      <c r="CB1" s="117"/>
      <c r="CC1" s="118" t="s">
        <v>464</v>
      </c>
      <c r="CD1" s="119"/>
      <c r="CE1" s="120"/>
      <c r="CF1" s="121" t="s">
        <v>465</v>
      </c>
      <c r="CG1" s="122"/>
      <c r="CH1" s="123"/>
      <c r="CI1" s="124" t="s">
        <v>466</v>
      </c>
      <c r="CJ1" s="125"/>
      <c r="CK1" s="126"/>
      <c r="CL1" s="100" t="s">
        <v>467</v>
      </c>
      <c r="CM1" s="101"/>
      <c r="CN1" s="102"/>
      <c r="CO1" s="103" t="s">
        <v>468</v>
      </c>
      <c r="CP1" s="104"/>
      <c r="CQ1" s="105"/>
      <c r="CR1" s="106" t="s">
        <v>469</v>
      </c>
      <c r="CS1" s="107"/>
      <c r="CT1" s="108"/>
      <c r="CU1" s="98" t="s">
        <v>474</v>
      </c>
      <c r="CV1" s="99"/>
    </row>
    <row r="2" spans="1:100" s="88" customFormat="1" ht="91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2" t="s">
        <v>32</v>
      </c>
      <c r="AH2" s="1" t="s">
        <v>33</v>
      </c>
      <c r="AI2" s="1" t="s">
        <v>34</v>
      </c>
      <c r="AJ2" s="69" t="s">
        <v>470</v>
      </c>
      <c r="AK2" s="14" t="s">
        <v>471</v>
      </c>
      <c r="AL2" s="15" t="s">
        <v>472</v>
      </c>
      <c r="AM2" s="70" t="s">
        <v>470</v>
      </c>
      <c r="AN2" s="16" t="s">
        <v>471</v>
      </c>
      <c r="AO2" s="17" t="s">
        <v>472</v>
      </c>
      <c r="AP2" s="71" t="s">
        <v>470</v>
      </c>
      <c r="AQ2" s="18" t="s">
        <v>471</v>
      </c>
      <c r="AR2" s="19" t="s">
        <v>472</v>
      </c>
      <c r="AS2" s="72" t="s">
        <v>470</v>
      </c>
      <c r="AT2" s="20" t="s">
        <v>473</v>
      </c>
      <c r="AU2" s="21" t="s">
        <v>472</v>
      </c>
      <c r="AV2" s="73" t="s">
        <v>470</v>
      </c>
      <c r="AW2" s="22" t="s">
        <v>471</v>
      </c>
      <c r="AX2" s="23" t="s">
        <v>472</v>
      </c>
      <c r="AY2" s="74" t="s">
        <v>470</v>
      </c>
      <c r="AZ2" s="24" t="s">
        <v>473</v>
      </c>
      <c r="BA2" s="25" t="s">
        <v>472</v>
      </c>
      <c r="BB2" s="75" t="s">
        <v>470</v>
      </c>
      <c r="BC2" s="26" t="s">
        <v>471</v>
      </c>
      <c r="BD2" s="27" t="s">
        <v>472</v>
      </c>
      <c r="BE2" s="76" t="s">
        <v>470</v>
      </c>
      <c r="BF2" s="28" t="s">
        <v>471</v>
      </c>
      <c r="BG2" s="29" t="s">
        <v>472</v>
      </c>
      <c r="BH2" s="77" t="s">
        <v>470</v>
      </c>
      <c r="BI2" s="30" t="s">
        <v>473</v>
      </c>
      <c r="BJ2" s="31" t="s">
        <v>472</v>
      </c>
      <c r="BK2" s="78" t="s">
        <v>470</v>
      </c>
      <c r="BL2" s="32" t="s">
        <v>471</v>
      </c>
      <c r="BM2" s="33" t="s">
        <v>472</v>
      </c>
      <c r="BN2" s="79" t="s">
        <v>470</v>
      </c>
      <c r="BO2" s="34" t="s">
        <v>471</v>
      </c>
      <c r="BP2" s="35" t="s">
        <v>472</v>
      </c>
      <c r="BQ2" s="80" t="s">
        <v>470</v>
      </c>
      <c r="BR2" s="36" t="s">
        <v>473</v>
      </c>
      <c r="BS2" s="37" t="s">
        <v>472</v>
      </c>
      <c r="BT2" s="81" t="s">
        <v>470</v>
      </c>
      <c r="BU2" s="38" t="s">
        <v>471</v>
      </c>
      <c r="BV2" s="39" t="s">
        <v>472</v>
      </c>
      <c r="BW2" s="82" t="s">
        <v>470</v>
      </c>
      <c r="BX2" s="40" t="s">
        <v>471</v>
      </c>
      <c r="BY2" s="41" t="s">
        <v>472</v>
      </c>
      <c r="BZ2" s="83" t="s">
        <v>470</v>
      </c>
      <c r="CA2" s="42" t="s">
        <v>471</v>
      </c>
      <c r="CB2" s="43" t="s">
        <v>472</v>
      </c>
      <c r="CC2" s="84" t="s">
        <v>470</v>
      </c>
      <c r="CD2" s="44" t="s">
        <v>471</v>
      </c>
      <c r="CE2" s="45" t="s">
        <v>472</v>
      </c>
      <c r="CF2" s="85" t="s">
        <v>470</v>
      </c>
      <c r="CG2" s="46" t="s">
        <v>471</v>
      </c>
      <c r="CH2" s="47" t="s">
        <v>472</v>
      </c>
      <c r="CI2" s="86" t="s">
        <v>470</v>
      </c>
      <c r="CJ2" s="48" t="s">
        <v>471</v>
      </c>
      <c r="CK2" s="49" t="s">
        <v>472</v>
      </c>
      <c r="CL2" s="87" t="s">
        <v>470</v>
      </c>
      <c r="CM2" s="50" t="s">
        <v>471</v>
      </c>
      <c r="CN2" s="51" t="s">
        <v>472</v>
      </c>
      <c r="CO2" s="69" t="s">
        <v>470</v>
      </c>
      <c r="CP2" s="14" t="s">
        <v>471</v>
      </c>
      <c r="CQ2" s="15" t="s">
        <v>472</v>
      </c>
      <c r="CR2" s="70" t="s">
        <v>470</v>
      </c>
      <c r="CS2" s="16" t="s">
        <v>471</v>
      </c>
      <c r="CT2" s="17" t="s">
        <v>472</v>
      </c>
      <c r="CU2" s="66" t="s">
        <v>471</v>
      </c>
      <c r="CV2" s="67" t="s">
        <v>472</v>
      </c>
    </row>
    <row r="3" spans="1:100">
      <c r="A3" s="157" t="s">
        <v>35</v>
      </c>
      <c r="B3" s="3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41</v>
      </c>
      <c r="I3" s="5">
        <v>400</v>
      </c>
      <c r="J3" s="5">
        <v>809</v>
      </c>
      <c r="K3" s="160">
        <v>485400</v>
      </c>
      <c r="L3" s="5">
        <v>809</v>
      </c>
      <c r="M3" s="5">
        <v>323600</v>
      </c>
      <c r="N3" s="160">
        <v>485400</v>
      </c>
      <c r="O3" s="5">
        <v>50</v>
      </c>
      <c r="P3" s="4" t="s">
        <v>42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48</v>
      </c>
      <c r="W3" s="4" t="s">
        <v>49</v>
      </c>
      <c r="X3" s="4" t="s">
        <v>50</v>
      </c>
      <c r="Y3" s="5">
        <v>809</v>
      </c>
      <c r="Z3" s="4" t="s">
        <v>51</v>
      </c>
      <c r="AA3" s="5">
        <v>8899</v>
      </c>
      <c r="AB3" s="5">
        <v>10</v>
      </c>
      <c r="AC3" s="4" t="s">
        <v>52</v>
      </c>
      <c r="AD3" s="4" t="s">
        <v>35</v>
      </c>
      <c r="AE3" s="6">
        <v>1</v>
      </c>
      <c r="AF3" s="5">
        <v>5</v>
      </c>
      <c r="AG3" s="4" t="s">
        <v>53</v>
      </c>
      <c r="AH3" s="5">
        <v>0</v>
      </c>
      <c r="AI3" s="5">
        <v>0</v>
      </c>
      <c r="AJ3" s="14">
        <v>0</v>
      </c>
      <c r="AK3" s="14">
        <f>TRUNC((AJ3/12*31),0)</f>
        <v>0</v>
      </c>
      <c r="AL3" s="15">
        <f>AK3*$L3</f>
        <v>0</v>
      </c>
      <c r="AM3" s="16">
        <v>0</v>
      </c>
      <c r="AN3" s="16">
        <f>TRUNC((AM3/12*31),0)</f>
        <v>0</v>
      </c>
      <c r="AO3" s="17">
        <f>AN3*$L3</f>
        <v>0</v>
      </c>
      <c r="AP3" s="18">
        <v>0</v>
      </c>
      <c r="AQ3" s="18">
        <f>TRUNC((AP3/12*31),0)</f>
        <v>0</v>
      </c>
      <c r="AR3" s="19">
        <f>AQ3*$L3</f>
        <v>0</v>
      </c>
      <c r="AS3" s="20"/>
      <c r="AT3" s="20">
        <f>TRUNC((AS3/12*31),0)</f>
        <v>0</v>
      </c>
      <c r="AU3" s="21">
        <f>AT3*$L3</f>
        <v>0</v>
      </c>
      <c r="AV3" s="22"/>
      <c r="AW3" s="22">
        <f>TRUNC((AV3/12*31),0)</f>
        <v>0</v>
      </c>
      <c r="AX3" s="23">
        <f>AW3*$L3</f>
        <v>0</v>
      </c>
      <c r="AY3" s="24">
        <v>0</v>
      </c>
      <c r="AZ3" s="24">
        <f>TRUNC((AY3/12*31),0)</f>
        <v>0</v>
      </c>
      <c r="BA3" s="25">
        <f>AZ3*$L3</f>
        <v>0</v>
      </c>
      <c r="BB3" s="52">
        <v>0</v>
      </c>
      <c r="BC3" s="52">
        <f>TRUNC((BB3/12*31),0)</f>
        <v>0</v>
      </c>
      <c r="BD3" s="27">
        <f>BC3*$L3</f>
        <v>0</v>
      </c>
      <c r="BE3" s="28"/>
      <c r="BF3" s="28">
        <f>TRUNC((BE3/12*31),0)</f>
        <v>0</v>
      </c>
      <c r="BG3" s="29">
        <f>BF3*$L3</f>
        <v>0</v>
      </c>
      <c r="BH3" s="30">
        <v>0</v>
      </c>
      <c r="BI3" s="30">
        <f>TRUNC((BH3/12*31),0)</f>
        <v>0</v>
      </c>
      <c r="BJ3" s="31">
        <f>BI3*$L3</f>
        <v>0</v>
      </c>
      <c r="BK3" s="32"/>
      <c r="BL3" s="32">
        <f>TRUNC((BK3/12*31),0)</f>
        <v>0</v>
      </c>
      <c r="BM3" s="33">
        <f>BL3*$L3</f>
        <v>0</v>
      </c>
      <c r="BN3" s="34">
        <v>0</v>
      </c>
      <c r="BO3" s="34">
        <f>TRUNC((BN3/12*31),0)</f>
        <v>0</v>
      </c>
      <c r="BP3" s="35">
        <f>BO3*$L3</f>
        <v>0</v>
      </c>
      <c r="BQ3" s="36">
        <v>30</v>
      </c>
      <c r="BR3" s="36">
        <f>TRUNC((BQ3/12*31),0)</f>
        <v>77</v>
      </c>
      <c r="BS3" s="37">
        <f>BR3*$L3</f>
        <v>62293</v>
      </c>
      <c r="BT3" s="38">
        <v>0</v>
      </c>
      <c r="BU3" s="38">
        <f>TRUNC((BT3/12*31),0)</f>
        <v>0</v>
      </c>
      <c r="BV3" s="39">
        <f>BU3*$L3</f>
        <v>0</v>
      </c>
      <c r="BW3" s="53">
        <v>20</v>
      </c>
      <c r="BX3" s="53">
        <f>TRUNC((BW3/12*31),0)</f>
        <v>51</v>
      </c>
      <c r="BY3" s="41">
        <f>BX3*$L3</f>
        <v>41259</v>
      </c>
      <c r="BZ3" s="42">
        <v>0</v>
      </c>
      <c r="CA3" s="42">
        <f>TRUNC((BZ3/12*31),0)</f>
        <v>0</v>
      </c>
      <c r="CB3" s="43">
        <f>CA3*$L3</f>
        <v>0</v>
      </c>
      <c r="CC3" s="44"/>
      <c r="CD3" s="44">
        <f>TRUNC((CC3/12*31),0)</f>
        <v>0</v>
      </c>
      <c r="CE3" s="45">
        <f>CD3*$L3</f>
        <v>0</v>
      </c>
      <c r="CF3" s="46"/>
      <c r="CG3" s="46">
        <f>TRUNC((CF3/12*31),0)</f>
        <v>0</v>
      </c>
      <c r="CH3" s="47">
        <f>CG3*$L3</f>
        <v>0</v>
      </c>
      <c r="CI3" s="48">
        <v>0</v>
      </c>
      <c r="CJ3" s="48">
        <f>TRUNC((CI3/12*31),0)</f>
        <v>0</v>
      </c>
      <c r="CK3" s="49">
        <f>CJ3*$L3</f>
        <v>0</v>
      </c>
      <c r="CL3" s="50">
        <v>0</v>
      </c>
      <c r="CM3" s="50">
        <f>TRUNC((CL3/12*31),0)</f>
        <v>0</v>
      </c>
      <c r="CN3" s="51">
        <f>CM3*$L3</f>
        <v>0</v>
      </c>
      <c r="CO3" s="14"/>
      <c r="CP3" s="14">
        <f>TRUNC((CO3/12*31),0)</f>
        <v>0</v>
      </c>
      <c r="CQ3" s="15">
        <f>CP3*$L3</f>
        <v>0</v>
      </c>
      <c r="CR3" s="16"/>
      <c r="CS3" s="16">
        <f>TRUNC((CR3/12*31),0)</f>
        <v>0</v>
      </c>
      <c r="CT3" s="17">
        <f>CS3*$L3</f>
        <v>0</v>
      </c>
      <c r="CU3" s="64">
        <v>272</v>
      </c>
      <c r="CV3" s="65">
        <f>CU3*$L3</f>
        <v>220048</v>
      </c>
    </row>
    <row r="4" spans="1:100">
      <c r="A4" s="159"/>
      <c r="B4" s="3" t="s">
        <v>54</v>
      </c>
      <c r="C4" s="4" t="s">
        <v>37</v>
      </c>
      <c r="D4" s="4" t="s">
        <v>38</v>
      </c>
      <c r="E4" s="4" t="s">
        <v>55</v>
      </c>
      <c r="F4" s="4" t="s">
        <v>40</v>
      </c>
      <c r="G4" s="4" t="s">
        <v>56</v>
      </c>
      <c r="H4" s="4" t="s">
        <v>56</v>
      </c>
      <c r="I4" s="5">
        <v>1000</v>
      </c>
      <c r="J4" s="5">
        <v>161.80000000000001</v>
      </c>
      <c r="K4" s="162"/>
      <c r="L4" s="5">
        <v>161.80000000000001</v>
      </c>
      <c r="M4" s="5">
        <v>161800</v>
      </c>
      <c r="N4" s="162"/>
      <c r="O4" s="5">
        <v>50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48</v>
      </c>
      <c r="W4" s="4" t="s">
        <v>57</v>
      </c>
      <c r="X4" s="4" t="s">
        <v>58</v>
      </c>
      <c r="Y4" s="5">
        <v>161.80000000000001</v>
      </c>
      <c r="Z4" s="4" t="s">
        <v>51</v>
      </c>
      <c r="AA4" s="5">
        <v>1779.8</v>
      </c>
      <c r="AB4" s="5">
        <v>10</v>
      </c>
      <c r="AC4" s="4" t="s">
        <v>52</v>
      </c>
      <c r="AD4" s="4" t="s">
        <v>35</v>
      </c>
      <c r="AE4" s="6">
        <v>1</v>
      </c>
      <c r="AF4" s="5">
        <v>5</v>
      </c>
      <c r="AG4" s="4" t="s">
        <v>53</v>
      </c>
      <c r="AH4" s="5">
        <v>0</v>
      </c>
      <c r="AI4" s="5">
        <v>0</v>
      </c>
      <c r="AJ4" s="14">
        <v>0</v>
      </c>
      <c r="AK4" s="14">
        <f t="shared" ref="AK4:AK63" si="0">TRUNC((AJ4/12*31),0)</f>
        <v>0</v>
      </c>
      <c r="AL4" s="15">
        <f t="shared" ref="AL4:AL67" si="1">AK4*$L4</f>
        <v>0</v>
      </c>
      <c r="AM4" s="16">
        <v>0</v>
      </c>
      <c r="AN4" s="16">
        <f t="shared" ref="AN4:AN67" si="2">TRUNC((AM4/12*31),0)</f>
        <v>0</v>
      </c>
      <c r="AO4" s="17">
        <f t="shared" ref="AO4:AO67" si="3">AN4*$L4</f>
        <v>0</v>
      </c>
      <c r="AP4" s="18">
        <v>0</v>
      </c>
      <c r="AQ4" s="18">
        <f t="shared" ref="AQ4:AQ67" si="4">TRUNC((AP4/12*31),0)</f>
        <v>0</v>
      </c>
      <c r="AR4" s="19">
        <f t="shared" ref="AR4:AR67" si="5">AQ4*$L4</f>
        <v>0</v>
      </c>
      <c r="AS4" s="20"/>
      <c r="AT4" s="20">
        <f t="shared" ref="AT4:AT67" si="6">TRUNC((AS4/12*31),0)</f>
        <v>0</v>
      </c>
      <c r="AU4" s="21">
        <f t="shared" ref="AU4:AU67" si="7">AT4*$L4</f>
        <v>0</v>
      </c>
      <c r="AV4" s="22"/>
      <c r="AW4" s="22">
        <f t="shared" ref="AW4:AW67" si="8">TRUNC((AV4/12*31),0)</f>
        <v>0</v>
      </c>
      <c r="AX4" s="23">
        <f t="shared" ref="AX4:AX67" si="9">AW4*$L4</f>
        <v>0</v>
      </c>
      <c r="AY4" s="24">
        <v>0</v>
      </c>
      <c r="AZ4" s="24">
        <f t="shared" ref="AZ4:AZ66" si="10">TRUNC((AY4/12*31),0)</f>
        <v>0</v>
      </c>
      <c r="BA4" s="25">
        <f t="shared" ref="BA4:BA67" si="11">AZ4*$L4</f>
        <v>0</v>
      </c>
      <c r="BB4" s="52">
        <v>0</v>
      </c>
      <c r="BC4" s="52">
        <f t="shared" ref="BC4:BC67" si="12">TRUNC((BB4/12*31),0)</f>
        <v>0</v>
      </c>
      <c r="BD4" s="27">
        <f t="shared" ref="BD4:BD67" si="13">BC4*$L4</f>
        <v>0</v>
      </c>
      <c r="BE4" s="28">
        <v>0</v>
      </c>
      <c r="BF4" s="28">
        <f t="shared" ref="BF4:BF67" si="14">TRUNC((BE4/12*31),0)</f>
        <v>0</v>
      </c>
      <c r="BG4" s="29">
        <f t="shared" ref="BG4:BG67" si="15">BF4*$L4</f>
        <v>0</v>
      </c>
      <c r="BH4" s="30">
        <v>0</v>
      </c>
      <c r="BI4" s="30">
        <f t="shared" ref="BI4:BI67" si="16">TRUNC((BH4/12*31),0)</f>
        <v>0</v>
      </c>
      <c r="BJ4" s="31">
        <f t="shared" ref="BJ4:BJ67" si="17">BI4*$L4</f>
        <v>0</v>
      </c>
      <c r="BK4" s="32"/>
      <c r="BL4" s="32">
        <f t="shared" ref="BL4:BL67" si="18">TRUNC((BK4/12*31),0)</f>
        <v>0</v>
      </c>
      <c r="BM4" s="33">
        <f t="shared" ref="BM4:BM67" si="19">BL4*$L4</f>
        <v>0</v>
      </c>
      <c r="BN4" s="34">
        <v>0</v>
      </c>
      <c r="BO4" s="34">
        <f t="shared" ref="BO4:BO67" si="20">TRUNC((BN4/12*31),0)</f>
        <v>0</v>
      </c>
      <c r="BP4" s="35">
        <f t="shared" ref="BP4:BP67" si="21">BO4*$L4</f>
        <v>0</v>
      </c>
      <c r="BQ4" s="36">
        <v>50</v>
      </c>
      <c r="BR4" s="36">
        <f t="shared" ref="BR4:BR67" si="22">TRUNC((BQ4/12*31),0)</f>
        <v>129</v>
      </c>
      <c r="BS4" s="37">
        <f t="shared" ref="BS4:BS67" si="23">BR4*$L4</f>
        <v>20872.2</v>
      </c>
      <c r="BT4" s="38">
        <v>0</v>
      </c>
      <c r="BU4" s="38">
        <f t="shared" ref="BU4:BU67" si="24">TRUNC((BT4/12*31),0)</f>
        <v>0</v>
      </c>
      <c r="BV4" s="39">
        <f t="shared" ref="BV4:BV67" si="25">BU4*$L4</f>
        <v>0</v>
      </c>
      <c r="BW4" s="53">
        <v>100</v>
      </c>
      <c r="BX4" s="53">
        <f t="shared" ref="BX4:BX67" si="26">TRUNC((BW4/12*31),0)</f>
        <v>258</v>
      </c>
      <c r="BY4" s="41">
        <f t="shared" ref="BY4:BY67" si="27">BX4*$L4</f>
        <v>41744.400000000001</v>
      </c>
      <c r="BZ4" s="42">
        <v>0</v>
      </c>
      <c r="CA4" s="42">
        <f t="shared" ref="CA4:CA67" si="28">TRUNC((BZ4/12*31),0)</f>
        <v>0</v>
      </c>
      <c r="CB4" s="43">
        <f t="shared" ref="CB4:CB67" si="29">CA4*$L4</f>
        <v>0</v>
      </c>
      <c r="CC4" s="44"/>
      <c r="CD4" s="44">
        <f t="shared" ref="CD4:CD66" si="30">TRUNC((CC4/12*31),0)</f>
        <v>0</v>
      </c>
      <c r="CE4" s="45">
        <f t="shared" ref="CE4:CE67" si="31">CD4*$L4</f>
        <v>0</v>
      </c>
      <c r="CF4" s="46"/>
      <c r="CG4" s="46">
        <f t="shared" ref="CG4:CG67" si="32">TRUNC((CF4/12*31),0)</f>
        <v>0</v>
      </c>
      <c r="CH4" s="47">
        <f t="shared" ref="CH4:CH67" si="33">CG4*$L4</f>
        <v>0</v>
      </c>
      <c r="CI4" s="48">
        <v>0</v>
      </c>
      <c r="CJ4" s="48">
        <f t="shared" ref="CJ4:CJ66" si="34">TRUNC((CI4/12*31),0)</f>
        <v>0</v>
      </c>
      <c r="CK4" s="49">
        <f t="shared" ref="CK4:CK67" si="35">CJ4*$L4</f>
        <v>0</v>
      </c>
      <c r="CL4" s="50">
        <v>0</v>
      </c>
      <c r="CM4" s="50">
        <f t="shared" ref="CM4:CM67" si="36">TRUNC((CL4/12*31),0)</f>
        <v>0</v>
      </c>
      <c r="CN4" s="51">
        <f t="shared" ref="CN4:CN67" si="37">CM4*$L4</f>
        <v>0</v>
      </c>
      <c r="CO4" s="14"/>
      <c r="CP4" s="14">
        <v>0</v>
      </c>
      <c r="CQ4" s="15">
        <f t="shared" ref="CQ4:CQ67" si="38">CP4*$L4</f>
        <v>0</v>
      </c>
      <c r="CR4" s="16"/>
      <c r="CS4" s="16">
        <f t="shared" ref="CS4:CS67" si="39">TRUNC((CR4/12*31),0)</f>
        <v>0</v>
      </c>
      <c r="CT4" s="17">
        <f t="shared" ref="CT4:CT67" si="40">CS4*$L4</f>
        <v>0</v>
      </c>
      <c r="CU4" s="64">
        <v>613</v>
      </c>
      <c r="CV4" s="65">
        <f t="shared" ref="CV4:CV67" si="41">CU4*$L4</f>
        <v>99183.400000000009</v>
      </c>
    </row>
    <row r="5" spans="1:100">
      <c r="A5" s="7" t="s">
        <v>71</v>
      </c>
      <c r="B5" s="3" t="s">
        <v>36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76</v>
      </c>
      <c r="I5" s="5">
        <v>900000</v>
      </c>
      <c r="J5" s="5">
        <v>34</v>
      </c>
      <c r="K5" s="8">
        <v>30600000</v>
      </c>
      <c r="L5" s="5">
        <v>23.850960000000001</v>
      </c>
      <c r="M5" s="5">
        <v>21465864</v>
      </c>
      <c r="N5" s="8">
        <v>21465864</v>
      </c>
      <c r="O5" s="5">
        <v>5212</v>
      </c>
      <c r="P5" s="4" t="s">
        <v>77</v>
      </c>
      <c r="Q5" s="4" t="s">
        <v>63</v>
      </c>
      <c r="R5" s="4" t="s">
        <v>64</v>
      </c>
      <c r="S5" s="4" t="s">
        <v>65</v>
      </c>
      <c r="T5" s="4" t="s">
        <v>66</v>
      </c>
      <c r="U5" s="4" t="s">
        <v>67</v>
      </c>
      <c r="V5" s="4" t="s">
        <v>78</v>
      </c>
      <c r="W5" s="4" t="s">
        <v>79</v>
      </c>
      <c r="X5" s="4" t="s">
        <v>80</v>
      </c>
      <c r="Y5" s="5">
        <v>33.119999999999997</v>
      </c>
      <c r="Z5" s="4" t="s">
        <v>36</v>
      </c>
      <c r="AA5" s="5">
        <v>1530.82</v>
      </c>
      <c r="AB5" s="5">
        <v>10</v>
      </c>
      <c r="AC5" s="4" t="s">
        <v>69</v>
      </c>
      <c r="AD5" s="4" t="s">
        <v>35</v>
      </c>
      <c r="AE5" s="6">
        <v>46481</v>
      </c>
      <c r="AF5" s="5">
        <v>28</v>
      </c>
      <c r="AG5" s="4" t="s">
        <v>70</v>
      </c>
      <c r="AH5" s="5">
        <v>28</v>
      </c>
      <c r="AI5" s="5">
        <v>-29.850117647000001</v>
      </c>
      <c r="AJ5" s="14">
        <v>16800</v>
      </c>
      <c r="AK5" s="14">
        <f t="shared" si="0"/>
        <v>43400</v>
      </c>
      <c r="AL5" s="15">
        <f t="shared" si="1"/>
        <v>1035131.664</v>
      </c>
      <c r="AM5" s="16">
        <v>2785</v>
      </c>
      <c r="AN5" s="16">
        <f t="shared" si="2"/>
        <v>7194</v>
      </c>
      <c r="AO5" s="17">
        <f t="shared" si="3"/>
        <v>171583.80624000001</v>
      </c>
      <c r="AP5" s="18">
        <v>40772</v>
      </c>
      <c r="AQ5" s="18">
        <f t="shared" si="4"/>
        <v>105327</v>
      </c>
      <c r="AR5" s="19">
        <f t="shared" si="5"/>
        <v>2512150.0639200001</v>
      </c>
      <c r="AS5" s="20">
        <v>840</v>
      </c>
      <c r="AT5" s="20">
        <f t="shared" si="6"/>
        <v>2170</v>
      </c>
      <c r="AU5" s="21">
        <f t="shared" si="7"/>
        <v>51756.583200000001</v>
      </c>
      <c r="AV5" s="22"/>
      <c r="AW5" s="22">
        <f t="shared" si="8"/>
        <v>0</v>
      </c>
      <c r="AX5" s="23">
        <f t="shared" si="9"/>
        <v>0</v>
      </c>
      <c r="AY5" s="24">
        <v>504</v>
      </c>
      <c r="AZ5" s="24">
        <f t="shared" si="10"/>
        <v>1302</v>
      </c>
      <c r="BA5" s="25">
        <f t="shared" si="11"/>
        <v>31053.949919999999</v>
      </c>
      <c r="BB5" s="52">
        <v>7560</v>
      </c>
      <c r="BC5" s="52">
        <f t="shared" si="12"/>
        <v>19530</v>
      </c>
      <c r="BD5" s="27">
        <f t="shared" si="13"/>
        <v>465809.2488</v>
      </c>
      <c r="BE5" s="28">
        <v>24000</v>
      </c>
      <c r="BF5" s="28">
        <f t="shared" si="14"/>
        <v>62000</v>
      </c>
      <c r="BG5" s="29">
        <f t="shared" si="15"/>
        <v>1478759.52</v>
      </c>
      <c r="BH5" s="30">
        <v>4693</v>
      </c>
      <c r="BI5" s="30">
        <f t="shared" si="16"/>
        <v>12123</v>
      </c>
      <c r="BJ5" s="31">
        <f t="shared" si="17"/>
        <v>289145.18807999999</v>
      </c>
      <c r="BK5" s="32">
        <v>1960</v>
      </c>
      <c r="BL5" s="32">
        <f t="shared" si="18"/>
        <v>5063</v>
      </c>
      <c r="BM5" s="33">
        <f t="shared" si="19"/>
        <v>120757.41048000001</v>
      </c>
      <c r="BN5" s="34">
        <v>7803</v>
      </c>
      <c r="BO5" s="34">
        <f t="shared" si="20"/>
        <v>20157</v>
      </c>
      <c r="BP5" s="35">
        <f t="shared" si="21"/>
        <v>480763.80072</v>
      </c>
      <c r="BQ5" s="36">
        <v>45696</v>
      </c>
      <c r="BR5" s="36">
        <f t="shared" si="22"/>
        <v>118048</v>
      </c>
      <c r="BS5" s="37">
        <f t="shared" si="23"/>
        <v>2815558.1260799998</v>
      </c>
      <c r="BT5" s="38">
        <v>10920</v>
      </c>
      <c r="BU5" s="38">
        <f t="shared" si="24"/>
        <v>28210</v>
      </c>
      <c r="BV5" s="39">
        <f t="shared" si="25"/>
        <v>672835.58160000003</v>
      </c>
      <c r="BW5" s="53">
        <v>21000</v>
      </c>
      <c r="BX5" s="53">
        <f t="shared" si="26"/>
        <v>54250</v>
      </c>
      <c r="BY5" s="41">
        <f t="shared" si="27"/>
        <v>1293914.58</v>
      </c>
      <c r="BZ5" s="42">
        <v>23520</v>
      </c>
      <c r="CA5" s="42">
        <f t="shared" si="28"/>
        <v>60760</v>
      </c>
      <c r="CB5" s="43">
        <f t="shared" si="29"/>
        <v>1449184.3296000001</v>
      </c>
      <c r="CC5" s="44"/>
      <c r="CD5" s="44">
        <v>33600</v>
      </c>
      <c r="CE5" s="45">
        <f t="shared" si="31"/>
        <v>801392.25600000005</v>
      </c>
      <c r="CF5" s="46"/>
      <c r="CG5" s="46">
        <f t="shared" si="32"/>
        <v>0</v>
      </c>
      <c r="CH5" s="47">
        <f t="shared" si="33"/>
        <v>0</v>
      </c>
      <c r="CI5" s="48">
        <v>38694</v>
      </c>
      <c r="CJ5" s="48">
        <f t="shared" si="34"/>
        <v>99959</v>
      </c>
      <c r="CK5" s="49">
        <f t="shared" si="35"/>
        <v>2384118.1106400001</v>
      </c>
      <c r="CL5" s="50">
        <v>30803</v>
      </c>
      <c r="CM5" s="50">
        <f t="shared" si="36"/>
        <v>79574</v>
      </c>
      <c r="CN5" s="51">
        <f t="shared" si="37"/>
        <v>1897916.29104</v>
      </c>
      <c r="CO5" s="14"/>
      <c r="CP5" s="14">
        <v>0</v>
      </c>
      <c r="CQ5" s="15">
        <f t="shared" si="38"/>
        <v>0</v>
      </c>
      <c r="CR5" s="16"/>
      <c r="CS5" s="16">
        <f t="shared" si="39"/>
        <v>0</v>
      </c>
      <c r="CT5" s="17">
        <f t="shared" si="40"/>
        <v>0</v>
      </c>
      <c r="CU5" s="64">
        <v>147333</v>
      </c>
      <c r="CV5" s="65">
        <f t="shared" si="41"/>
        <v>3514033.4896800001</v>
      </c>
    </row>
    <row r="6" spans="1:100">
      <c r="A6" s="157" t="s">
        <v>82</v>
      </c>
      <c r="B6" s="3" t="s">
        <v>36</v>
      </c>
      <c r="C6" s="4" t="s">
        <v>83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87</v>
      </c>
      <c r="I6" s="5">
        <v>12000</v>
      </c>
      <c r="J6" s="5">
        <v>15</v>
      </c>
      <c r="K6" s="160">
        <v>288000</v>
      </c>
      <c r="L6" s="5">
        <v>8.98</v>
      </c>
      <c r="M6" s="5">
        <v>107760</v>
      </c>
      <c r="N6" s="160">
        <v>156000</v>
      </c>
      <c r="O6" s="5">
        <v>70</v>
      </c>
      <c r="P6" s="4" t="s">
        <v>62</v>
      </c>
      <c r="Q6" s="4" t="s">
        <v>63</v>
      </c>
      <c r="R6" s="4" t="s">
        <v>64</v>
      </c>
      <c r="S6" s="4" t="s">
        <v>65</v>
      </c>
      <c r="T6" s="4" t="s">
        <v>66</v>
      </c>
      <c r="U6" s="4" t="s">
        <v>67</v>
      </c>
      <c r="V6" s="4" t="s">
        <v>68</v>
      </c>
      <c r="W6" s="4" t="s">
        <v>88</v>
      </c>
      <c r="X6" s="4" t="s">
        <v>89</v>
      </c>
      <c r="Y6" s="5">
        <v>19.95</v>
      </c>
      <c r="Z6" s="4" t="s">
        <v>36</v>
      </c>
      <c r="AA6" s="5">
        <v>32.93</v>
      </c>
      <c r="AB6" s="5">
        <v>10</v>
      </c>
      <c r="AC6" s="4" t="s">
        <v>69</v>
      </c>
      <c r="AD6" s="4" t="s">
        <v>35</v>
      </c>
      <c r="AE6" s="6">
        <v>43735</v>
      </c>
      <c r="AF6" s="5">
        <v>1</v>
      </c>
      <c r="AG6" s="4" t="s">
        <v>70</v>
      </c>
      <c r="AH6" s="5">
        <v>54.988</v>
      </c>
      <c r="AI6" s="5">
        <v>-45.833333332999999</v>
      </c>
      <c r="AJ6" s="14">
        <v>180</v>
      </c>
      <c r="AK6" s="14">
        <f t="shared" si="0"/>
        <v>465</v>
      </c>
      <c r="AL6" s="15">
        <f t="shared" si="1"/>
        <v>4175.7</v>
      </c>
      <c r="AM6" s="16">
        <v>193</v>
      </c>
      <c r="AN6" s="16">
        <f t="shared" si="2"/>
        <v>498</v>
      </c>
      <c r="AO6" s="17">
        <f t="shared" si="3"/>
        <v>4472.04</v>
      </c>
      <c r="AP6" s="18">
        <v>67</v>
      </c>
      <c r="AQ6" s="18">
        <f t="shared" si="4"/>
        <v>173</v>
      </c>
      <c r="AR6" s="19">
        <f t="shared" si="5"/>
        <v>1553.54</v>
      </c>
      <c r="AS6" s="20">
        <v>500</v>
      </c>
      <c r="AT6" s="20">
        <f t="shared" si="6"/>
        <v>1291</v>
      </c>
      <c r="AU6" s="21">
        <f t="shared" si="7"/>
        <v>11593.18</v>
      </c>
      <c r="AV6" s="22">
        <v>388</v>
      </c>
      <c r="AW6" s="22">
        <f t="shared" si="8"/>
        <v>1002</v>
      </c>
      <c r="AX6" s="23">
        <f t="shared" si="9"/>
        <v>8997.9600000000009</v>
      </c>
      <c r="AY6" s="24">
        <v>325</v>
      </c>
      <c r="AZ6" s="24">
        <f t="shared" si="10"/>
        <v>839</v>
      </c>
      <c r="BA6" s="25">
        <f t="shared" si="11"/>
        <v>7534.22</v>
      </c>
      <c r="BB6" s="52">
        <v>109</v>
      </c>
      <c r="BC6" s="52">
        <f t="shared" si="12"/>
        <v>281</v>
      </c>
      <c r="BD6" s="27">
        <f t="shared" si="13"/>
        <v>2523.38</v>
      </c>
      <c r="BE6" s="28">
        <v>310</v>
      </c>
      <c r="BF6" s="28">
        <f t="shared" si="14"/>
        <v>800</v>
      </c>
      <c r="BG6" s="29">
        <f t="shared" si="15"/>
        <v>7184</v>
      </c>
      <c r="BH6" s="30">
        <v>483</v>
      </c>
      <c r="BI6" s="30">
        <f t="shared" si="16"/>
        <v>1247</v>
      </c>
      <c r="BJ6" s="31">
        <f t="shared" si="17"/>
        <v>11198.060000000001</v>
      </c>
      <c r="BK6" s="32">
        <v>100</v>
      </c>
      <c r="BL6" s="32">
        <f t="shared" si="18"/>
        <v>258</v>
      </c>
      <c r="BM6" s="33">
        <f t="shared" si="19"/>
        <v>2316.84</v>
      </c>
      <c r="BN6" s="34">
        <v>169</v>
      </c>
      <c r="BO6" s="34">
        <f t="shared" si="20"/>
        <v>436</v>
      </c>
      <c r="BP6" s="35">
        <f t="shared" si="21"/>
        <v>3915.28</v>
      </c>
      <c r="BQ6" s="36">
        <v>160</v>
      </c>
      <c r="BR6" s="36">
        <f t="shared" si="22"/>
        <v>413</v>
      </c>
      <c r="BS6" s="37">
        <f t="shared" si="23"/>
        <v>3708.7400000000002</v>
      </c>
      <c r="BT6" s="38">
        <v>240</v>
      </c>
      <c r="BU6" s="38">
        <f t="shared" si="24"/>
        <v>620</v>
      </c>
      <c r="BV6" s="39">
        <f t="shared" si="25"/>
        <v>5567.6</v>
      </c>
      <c r="BW6" s="53">
        <v>400</v>
      </c>
      <c r="BX6" s="53">
        <f t="shared" si="26"/>
        <v>1033</v>
      </c>
      <c r="BY6" s="41">
        <f t="shared" si="27"/>
        <v>9276.34</v>
      </c>
      <c r="BZ6" s="42">
        <v>40</v>
      </c>
      <c r="CA6" s="42">
        <f t="shared" si="28"/>
        <v>103</v>
      </c>
      <c r="CB6" s="43">
        <f t="shared" si="29"/>
        <v>924.94</v>
      </c>
      <c r="CC6" s="44"/>
      <c r="CD6" s="44">
        <v>150</v>
      </c>
      <c r="CE6" s="45">
        <f t="shared" si="31"/>
        <v>1347</v>
      </c>
      <c r="CF6" s="46"/>
      <c r="CG6" s="46">
        <f t="shared" si="32"/>
        <v>0</v>
      </c>
      <c r="CH6" s="47">
        <f t="shared" si="33"/>
        <v>0</v>
      </c>
      <c r="CI6" s="48">
        <v>120</v>
      </c>
      <c r="CJ6" s="48">
        <f t="shared" si="34"/>
        <v>310</v>
      </c>
      <c r="CK6" s="49">
        <f t="shared" si="35"/>
        <v>2783.8</v>
      </c>
      <c r="CL6" s="50">
        <v>150</v>
      </c>
      <c r="CM6" s="50">
        <f t="shared" si="36"/>
        <v>387</v>
      </c>
      <c r="CN6" s="51">
        <f t="shared" si="37"/>
        <v>3475.26</v>
      </c>
      <c r="CO6" s="14">
        <v>50</v>
      </c>
      <c r="CP6" s="92">
        <v>129</v>
      </c>
      <c r="CQ6" s="15">
        <f t="shared" si="38"/>
        <v>1158.42</v>
      </c>
      <c r="CR6" s="16"/>
      <c r="CS6" s="16">
        <f t="shared" si="39"/>
        <v>0</v>
      </c>
      <c r="CT6" s="17">
        <f t="shared" si="40"/>
        <v>0</v>
      </c>
      <c r="CU6" s="64">
        <v>1565</v>
      </c>
      <c r="CV6" s="65">
        <f t="shared" si="41"/>
        <v>14053.7</v>
      </c>
    </row>
    <row r="7" spans="1:100">
      <c r="A7" s="159"/>
      <c r="B7" s="3" t="s">
        <v>54</v>
      </c>
      <c r="C7" s="4" t="s">
        <v>83</v>
      </c>
      <c r="D7" s="4" t="s">
        <v>84</v>
      </c>
      <c r="E7" s="4" t="s">
        <v>90</v>
      </c>
      <c r="F7" s="4" t="s">
        <v>86</v>
      </c>
      <c r="G7" s="4" t="s">
        <v>91</v>
      </c>
      <c r="H7" s="4" t="s">
        <v>91</v>
      </c>
      <c r="I7" s="5">
        <v>18000</v>
      </c>
      <c r="J7" s="5">
        <v>6</v>
      </c>
      <c r="K7" s="162"/>
      <c r="L7" s="5">
        <v>2.68</v>
      </c>
      <c r="M7" s="5">
        <v>48240</v>
      </c>
      <c r="N7" s="162"/>
      <c r="O7" s="5">
        <v>70.152000000000001</v>
      </c>
      <c r="P7" s="4" t="s">
        <v>92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60</v>
      </c>
      <c r="W7" s="4" t="s">
        <v>93</v>
      </c>
      <c r="X7" s="4" t="s">
        <v>94</v>
      </c>
      <c r="Y7" s="5">
        <v>5.98</v>
      </c>
      <c r="Z7" s="4" t="s">
        <v>36</v>
      </c>
      <c r="AA7" s="5">
        <v>49.39</v>
      </c>
      <c r="AB7" s="5">
        <v>10</v>
      </c>
      <c r="AC7" s="4" t="s">
        <v>69</v>
      </c>
      <c r="AD7" s="4" t="s">
        <v>35</v>
      </c>
      <c r="AE7" s="6">
        <v>43735</v>
      </c>
      <c r="AF7" s="5">
        <v>5</v>
      </c>
      <c r="AG7" s="4" t="s">
        <v>70</v>
      </c>
      <c r="AH7" s="5">
        <v>55.228000000000002</v>
      </c>
      <c r="AI7" s="5">
        <v>-45.833333332999999</v>
      </c>
      <c r="AJ7" s="14">
        <v>400</v>
      </c>
      <c r="AK7" s="14">
        <f t="shared" si="0"/>
        <v>1033</v>
      </c>
      <c r="AL7" s="15">
        <f t="shared" si="1"/>
        <v>2768.44</v>
      </c>
      <c r="AM7" s="16">
        <v>250</v>
      </c>
      <c r="AN7" s="16">
        <f t="shared" si="2"/>
        <v>645</v>
      </c>
      <c r="AO7" s="17">
        <f t="shared" si="3"/>
        <v>1728.6000000000001</v>
      </c>
      <c r="AP7" s="18">
        <v>100</v>
      </c>
      <c r="AQ7" s="18">
        <f t="shared" si="4"/>
        <v>258</v>
      </c>
      <c r="AR7" s="19">
        <f t="shared" si="5"/>
        <v>691.44</v>
      </c>
      <c r="AS7" s="20">
        <v>600</v>
      </c>
      <c r="AT7" s="20">
        <f t="shared" si="6"/>
        <v>1550</v>
      </c>
      <c r="AU7" s="21">
        <f t="shared" si="7"/>
        <v>4154</v>
      </c>
      <c r="AV7" s="22">
        <v>700</v>
      </c>
      <c r="AW7" s="22">
        <f t="shared" si="8"/>
        <v>1808</v>
      </c>
      <c r="AX7" s="23">
        <f t="shared" si="9"/>
        <v>4845.4400000000005</v>
      </c>
      <c r="AY7" s="24">
        <v>400</v>
      </c>
      <c r="AZ7" s="24">
        <f t="shared" si="10"/>
        <v>1033</v>
      </c>
      <c r="BA7" s="25">
        <f t="shared" si="11"/>
        <v>2768.44</v>
      </c>
      <c r="BB7" s="52">
        <v>50</v>
      </c>
      <c r="BC7" s="52">
        <f t="shared" si="12"/>
        <v>129</v>
      </c>
      <c r="BD7" s="27">
        <f t="shared" si="13"/>
        <v>345.72</v>
      </c>
      <c r="BE7" s="28">
        <v>700</v>
      </c>
      <c r="BF7" s="28">
        <f t="shared" si="14"/>
        <v>1808</v>
      </c>
      <c r="BG7" s="29">
        <f t="shared" si="15"/>
        <v>4845.4400000000005</v>
      </c>
      <c r="BH7" s="30">
        <v>300</v>
      </c>
      <c r="BI7" s="30">
        <f t="shared" si="16"/>
        <v>775</v>
      </c>
      <c r="BJ7" s="31">
        <f t="shared" si="17"/>
        <v>2077</v>
      </c>
      <c r="BK7" s="32">
        <v>100</v>
      </c>
      <c r="BL7" s="32">
        <f t="shared" si="18"/>
        <v>258</v>
      </c>
      <c r="BM7" s="33">
        <f t="shared" si="19"/>
        <v>691.44</v>
      </c>
      <c r="BN7" s="34">
        <v>600</v>
      </c>
      <c r="BO7" s="34">
        <f t="shared" si="20"/>
        <v>1550</v>
      </c>
      <c r="BP7" s="35">
        <f t="shared" si="21"/>
        <v>4154</v>
      </c>
      <c r="BQ7" s="89">
        <v>80</v>
      </c>
      <c r="BR7" s="36">
        <f t="shared" si="22"/>
        <v>206</v>
      </c>
      <c r="BS7" s="37">
        <f t="shared" si="23"/>
        <v>552.08000000000004</v>
      </c>
      <c r="BT7" s="38">
        <v>250</v>
      </c>
      <c r="BU7" s="38">
        <f t="shared" si="24"/>
        <v>645</v>
      </c>
      <c r="BV7" s="39">
        <f t="shared" si="25"/>
        <v>1728.6000000000001</v>
      </c>
      <c r="BW7" s="53">
        <v>400</v>
      </c>
      <c r="BX7" s="53">
        <f t="shared" si="26"/>
        <v>1033</v>
      </c>
      <c r="BY7" s="41">
        <f t="shared" si="27"/>
        <v>2768.44</v>
      </c>
      <c r="BZ7" s="42">
        <v>260</v>
      </c>
      <c r="CA7" s="42">
        <f t="shared" si="28"/>
        <v>671</v>
      </c>
      <c r="CB7" s="43">
        <f t="shared" si="29"/>
        <v>1798.2800000000002</v>
      </c>
      <c r="CC7" s="44"/>
      <c r="CD7" s="44">
        <v>250</v>
      </c>
      <c r="CE7" s="45">
        <f t="shared" si="31"/>
        <v>670</v>
      </c>
      <c r="CF7" s="46">
        <v>100</v>
      </c>
      <c r="CG7" s="46">
        <f t="shared" si="32"/>
        <v>258</v>
      </c>
      <c r="CH7" s="47">
        <f t="shared" si="33"/>
        <v>691.44</v>
      </c>
      <c r="CI7" s="48">
        <v>200</v>
      </c>
      <c r="CJ7" s="48">
        <f t="shared" si="34"/>
        <v>516</v>
      </c>
      <c r="CK7" s="49">
        <f t="shared" si="35"/>
        <v>1382.88</v>
      </c>
      <c r="CL7" s="50">
        <v>100</v>
      </c>
      <c r="CM7" s="50">
        <f t="shared" si="36"/>
        <v>258</v>
      </c>
      <c r="CN7" s="51">
        <f t="shared" si="37"/>
        <v>691.44</v>
      </c>
      <c r="CO7" s="14">
        <v>50</v>
      </c>
      <c r="CP7" s="92">
        <v>129</v>
      </c>
      <c r="CQ7" s="15">
        <f t="shared" si="38"/>
        <v>345.72</v>
      </c>
      <c r="CR7" s="16"/>
      <c r="CS7" s="16">
        <f t="shared" si="39"/>
        <v>0</v>
      </c>
      <c r="CT7" s="17">
        <f t="shared" si="40"/>
        <v>0</v>
      </c>
      <c r="CU7" s="64">
        <v>3187</v>
      </c>
      <c r="CV7" s="65">
        <f t="shared" si="41"/>
        <v>8541.16</v>
      </c>
    </row>
    <row r="8" spans="1:100">
      <c r="A8" s="7" t="s">
        <v>95</v>
      </c>
      <c r="B8" s="3" t="s">
        <v>36</v>
      </c>
      <c r="C8" s="4" t="s">
        <v>96</v>
      </c>
      <c r="D8" s="4" t="s">
        <v>97</v>
      </c>
      <c r="E8" s="4" t="s">
        <v>98</v>
      </c>
      <c r="F8" s="4" t="s">
        <v>99</v>
      </c>
      <c r="G8" s="4" t="s">
        <v>100</v>
      </c>
      <c r="H8" s="4" t="s">
        <v>100</v>
      </c>
      <c r="I8" s="5">
        <v>1800</v>
      </c>
      <c r="J8" s="5">
        <v>4071.42</v>
      </c>
      <c r="K8" s="8">
        <v>7328556</v>
      </c>
      <c r="L8" s="5">
        <v>3094.25945</v>
      </c>
      <c r="M8" s="5">
        <v>5569667.0099999998</v>
      </c>
      <c r="N8" s="8">
        <v>5569667.0099999998</v>
      </c>
      <c r="O8" s="5">
        <v>49.345999999999997</v>
      </c>
      <c r="P8" s="4" t="s">
        <v>62</v>
      </c>
      <c r="Q8" s="4" t="s">
        <v>63</v>
      </c>
      <c r="R8" s="4" t="s">
        <v>64</v>
      </c>
      <c r="S8" s="4" t="s">
        <v>65</v>
      </c>
      <c r="T8" s="4" t="s">
        <v>66</v>
      </c>
      <c r="U8" s="4" t="s">
        <v>67</v>
      </c>
      <c r="V8" s="4" t="s">
        <v>68</v>
      </c>
      <c r="W8" s="4" t="s">
        <v>101</v>
      </c>
      <c r="X8" s="4" t="s">
        <v>102</v>
      </c>
      <c r="Y8" s="5">
        <v>4071.42</v>
      </c>
      <c r="Z8" s="4" t="s">
        <v>59</v>
      </c>
      <c r="AA8" s="5">
        <v>6719.48</v>
      </c>
      <c r="AB8" s="5">
        <v>10</v>
      </c>
      <c r="AC8" s="4" t="s">
        <v>69</v>
      </c>
      <c r="AD8" s="4" t="s">
        <v>35</v>
      </c>
      <c r="AE8" s="6">
        <v>47987</v>
      </c>
      <c r="AF8" s="5">
        <v>1</v>
      </c>
      <c r="AG8" s="4" t="s">
        <v>70</v>
      </c>
      <c r="AH8" s="5">
        <v>24</v>
      </c>
      <c r="AI8" s="5">
        <v>-24.000485089000001</v>
      </c>
      <c r="AJ8" s="14">
        <v>0</v>
      </c>
      <c r="AK8" s="14">
        <f t="shared" si="0"/>
        <v>0</v>
      </c>
      <c r="AL8" s="15">
        <f t="shared" si="1"/>
        <v>0</v>
      </c>
      <c r="AM8" s="16">
        <v>0</v>
      </c>
      <c r="AN8" s="16">
        <f t="shared" si="2"/>
        <v>0</v>
      </c>
      <c r="AO8" s="17">
        <f t="shared" si="3"/>
        <v>0</v>
      </c>
      <c r="AP8" s="18">
        <v>0</v>
      </c>
      <c r="AQ8" s="18">
        <f t="shared" si="4"/>
        <v>0</v>
      </c>
      <c r="AR8" s="19">
        <f t="shared" si="5"/>
        <v>0</v>
      </c>
      <c r="AS8" s="20">
        <v>50</v>
      </c>
      <c r="AT8" s="20">
        <f t="shared" si="6"/>
        <v>129</v>
      </c>
      <c r="AU8" s="21">
        <f t="shared" si="7"/>
        <v>399159.46905000001</v>
      </c>
      <c r="AV8" s="22">
        <v>50</v>
      </c>
      <c r="AW8" s="22">
        <f t="shared" si="8"/>
        <v>129</v>
      </c>
      <c r="AX8" s="23">
        <f t="shared" si="9"/>
        <v>399159.46905000001</v>
      </c>
      <c r="AY8" s="24">
        <v>50</v>
      </c>
      <c r="AZ8" s="24">
        <f t="shared" si="10"/>
        <v>129</v>
      </c>
      <c r="BA8" s="25">
        <f t="shared" si="11"/>
        <v>399159.46905000001</v>
      </c>
      <c r="BB8" s="52">
        <v>50</v>
      </c>
      <c r="BC8" s="52">
        <f t="shared" si="12"/>
        <v>129</v>
      </c>
      <c r="BD8" s="27">
        <f t="shared" si="13"/>
        <v>399159.46905000001</v>
      </c>
      <c r="BE8" s="28">
        <v>0</v>
      </c>
      <c r="BF8" s="28">
        <f t="shared" si="14"/>
        <v>0</v>
      </c>
      <c r="BG8" s="29">
        <f t="shared" si="15"/>
        <v>0</v>
      </c>
      <c r="BH8" s="30">
        <v>47</v>
      </c>
      <c r="BI8" s="30">
        <f t="shared" si="16"/>
        <v>121</v>
      </c>
      <c r="BJ8" s="31">
        <f t="shared" si="17"/>
        <v>374405.39344999997</v>
      </c>
      <c r="BK8" s="32"/>
      <c r="BL8" s="32">
        <f t="shared" si="18"/>
        <v>0</v>
      </c>
      <c r="BM8" s="33">
        <f t="shared" si="19"/>
        <v>0</v>
      </c>
      <c r="BN8" s="34">
        <v>100</v>
      </c>
      <c r="BO8" s="34">
        <f t="shared" si="20"/>
        <v>258</v>
      </c>
      <c r="BP8" s="35">
        <f t="shared" si="21"/>
        <v>798318.93810000003</v>
      </c>
      <c r="BQ8" s="36">
        <v>100</v>
      </c>
      <c r="BR8" s="36">
        <f t="shared" si="22"/>
        <v>258</v>
      </c>
      <c r="BS8" s="37">
        <f t="shared" si="23"/>
        <v>798318.93810000003</v>
      </c>
      <c r="BT8" s="38">
        <v>0</v>
      </c>
      <c r="BU8" s="38">
        <f t="shared" si="24"/>
        <v>0</v>
      </c>
      <c r="BV8" s="39">
        <f t="shared" si="25"/>
        <v>0</v>
      </c>
      <c r="BW8" s="53">
        <v>40</v>
      </c>
      <c r="BX8" s="53">
        <f t="shared" si="26"/>
        <v>103</v>
      </c>
      <c r="BY8" s="41">
        <f t="shared" si="27"/>
        <v>318708.72334999999</v>
      </c>
      <c r="BZ8" s="42">
        <v>60</v>
      </c>
      <c r="CA8" s="42">
        <f t="shared" si="28"/>
        <v>155</v>
      </c>
      <c r="CB8" s="43">
        <f t="shared" si="29"/>
        <v>479610.21474999998</v>
      </c>
      <c r="CC8" s="44"/>
      <c r="CD8" s="44">
        <v>0</v>
      </c>
      <c r="CE8" s="45">
        <f t="shared" si="31"/>
        <v>0</v>
      </c>
      <c r="CF8" s="46"/>
      <c r="CG8" s="46">
        <f t="shared" si="32"/>
        <v>0</v>
      </c>
      <c r="CH8" s="47">
        <f t="shared" si="33"/>
        <v>0</v>
      </c>
      <c r="CI8" s="48">
        <v>0</v>
      </c>
      <c r="CJ8" s="48">
        <f t="shared" si="34"/>
        <v>0</v>
      </c>
      <c r="CK8" s="49">
        <f t="shared" si="35"/>
        <v>0</v>
      </c>
      <c r="CL8" s="50">
        <v>0</v>
      </c>
      <c r="CM8" s="50">
        <f t="shared" si="36"/>
        <v>0</v>
      </c>
      <c r="CN8" s="51">
        <f t="shared" si="37"/>
        <v>0</v>
      </c>
      <c r="CO8" s="14"/>
      <c r="CP8" s="14">
        <v>0</v>
      </c>
      <c r="CQ8" s="15">
        <f t="shared" si="38"/>
        <v>0</v>
      </c>
      <c r="CR8" s="16"/>
      <c r="CS8" s="16">
        <f t="shared" si="39"/>
        <v>0</v>
      </c>
      <c r="CT8" s="17">
        <f t="shared" si="40"/>
        <v>0</v>
      </c>
      <c r="CU8" s="64">
        <v>389</v>
      </c>
      <c r="CV8" s="65">
        <f t="shared" si="41"/>
        <v>1203666.9260499999</v>
      </c>
    </row>
    <row r="9" spans="1:100">
      <c r="A9" s="157" t="s">
        <v>103</v>
      </c>
      <c r="B9" s="3" t="s">
        <v>36</v>
      </c>
      <c r="C9" s="4" t="s">
        <v>104</v>
      </c>
      <c r="D9" s="4" t="s">
        <v>105</v>
      </c>
      <c r="E9" s="4" t="s">
        <v>106</v>
      </c>
      <c r="F9" s="4" t="s">
        <v>107</v>
      </c>
      <c r="G9" s="4" t="s">
        <v>108</v>
      </c>
      <c r="H9" s="4" t="s">
        <v>108</v>
      </c>
      <c r="I9" s="5">
        <v>9000</v>
      </c>
      <c r="J9" s="5">
        <v>62</v>
      </c>
      <c r="K9" s="160">
        <v>608100</v>
      </c>
      <c r="L9" s="5">
        <v>48.887</v>
      </c>
      <c r="M9" s="5">
        <v>439983</v>
      </c>
      <c r="N9" s="160">
        <v>483982.2</v>
      </c>
      <c r="O9" s="5">
        <v>46.682000000000002</v>
      </c>
      <c r="P9" s="4" t="s">
        <v>109</v>
      </c>
      <c r="Q9" s="4" t="s">
        <v>63</v>
      </c>
      <c r="R9" s="4" t="s">
        <v>64</v>
      </c>
      <c r="S9" s="4" t="s">
        <v>65</v>
      </c>
      <c r="T9" s="4" t="s">
        <v>66</v>
      </c>
      <c r="U9" s="4" t="s">
        <v>67</v>
      </c>
      <c r="V9" s="4" t="s">
        <v>78</v>
      </c>
      <c r="W9" s="4" t="s">
        <v>110</v>
      </c>
      <c r="X9" s="4" t="s">
        <v>111</v>
      </c>
      <c r="Y9" s="5">
        <v>61.11</v>
      </c>
      <c r="Z9" s="4" t="s">
        <v>59</v>
      </c>
      <c r="AA9" s="5">
        <v>3025.75</v>
      </c>
      <c r="AB9" s="5">
        <v>10</v>
      </c>
      <c r="AC9" s="4" t="s">
        <v>69</v>
      </c>
      <c r="AD9" s="4" t="s">
        <v>35</v>
      </c>
      <c r="AE9" s="6">
        <v>45962</v>
      </c>
      <c r="AF9" s="5">
        <v>30</v>
      </c>
      <c r="AG9" s="4" t="s">
        <v>70</v>
      </c>
      <c r="AH9" s="5">
        <v>20</v>
      </c>
      <c r="AI9" s="5">
        <v>-20.41075481</v>
      </c>
      <c r="AJ9" s="14">
        <v>0</v>
      </c>
      <c r="AK9" s="14">
        <f t="shared" si="0"/>
        <v>0</v>
      </c>
      <c r="AL9" s="15">
        <f t="shared" si="1"/>
        <v>0</v>
      </c>
      <c r="AM9" s="16">
        <v>0</v>
      </c>
      <c r="AN9" s="16">
        <f t="shared" si="2"/>
        <v>0</v>
      </c>
      <c r="AO9" s="17">
        <f t="shared" si="3"/>
        <v>0</v>
      </c>
      <c r="AP9" s="18">
        <v>360</v>
      </c>
      <c r="AQ9" s="18">
        <f t="shared" si="4"/>
        <v>930</v>
      </c>
      <c r="AR9" s="19">
        <f t="shared" si="5"/>
        <v>45464.91</v>
      </c>
      <c r="AS9" s="20">
        <v>360</v>
      </c>
      <c r="AT9" s="20">
        <f t="shared" si="6"/>
        <v>930</v>
      </c>
      <c r="AU9" s="21">
        <f t="shared" si="7"/>
        <v>45464.91</v>
      </c>
      <c r="AV9" s="22">
        <v>660</v>
      </c>
      <c r="AW9" s="22">
        <f t="shared" si="8"/>
        <v>1705</v>
      </c>
      <c r="AX9" s="23">
        <f t="shared" si="9"/>
        <v>83352.335000000006</v>
      </c>
      <c r="AY9" s="24">
        <v>0</v>
      </c>
      <c r="AZ9" s="24">
        <f t="shared" si="10"/>
        <v>0</v>
      </c>
      <c r="BA9" s="25">
        <f t="shared" si="11"/>
        <v>0</v>
      </c>
      <c r="BB9" s="52">
        <v>0</v>
      </c>
      <c r="BC9" s="52">
        <f t="shared" si="12"/>
        <v>0</v>
      </c>
      <c r="BD9" s="27">
        <f t="shared" si="13"/>
        <v>0</v>
      </c>
      <c r="BE9" s="28">
        <v>0</v>
      </c>
      <c r="BF9" s="28">
        <f t="shared" si="14"/>
        <v>0</v>
      </c>
      <c r="BG9" s="29">
        <f t="shared" si="15"/>
        <v>0</v>
      </c>
      <c r="BH9" s="30">
        <v>0</v>
      </c>
      <c r="BI9" s="30">
        <f t="shared" si="16"/>
        <v>0</v>
      </c>
      <c r="BJ9" s="31">
        <f t="shared" si="17"/>
        <v>0</v>
      </c>
      <c r="BK9" s="32"/>
      <c r="BL9" s="32">
        <f t="shared" si="18"/>
        <v>0</v>
      </c>
      <c r="BM9" s="33">
        <f t="shared" si="19"/>
        <v>0</v>
      </c>
      <c r="BN9" s="34">
        <v>660</v>
      </c>
      <c r="BO9" s="34">
        <f t="shared" si="20"/>
        <v>1705</v>
      </c>
      <c r="BP9" s="35">
        <f t="shared" si="21"/>
        <v>83352.335000000006</v>
      </c>
      <c r="BQ9" s="36"/>
      <c r="BR9" s="36">
        <f t="shared" si="22"/>
        <v>0</v>
      </c>
      <c r="BS9" s="37">
        <f t="shared" si="23"/>
        <v>0</v>
      </c>
      <c r="BT9" s="38">
        <v>0</v>
      </c>
      <c r="BU9" s="38">
        <f t="shared" si="24"/>
        <v>0</v>
      </c>
      <c r="BV9" s="39">
        <f t="shared" si="25"/>
        <v>0</v>
      </c>
      <c r="BW9" s="53">
        <v>0</v>
      </c>
      <c r="BX9" s="53">
        <f t="shared" si="26"/>
        <v>0</v>
      </c>
      <c r="BY9" s="41">
        <f t="shared" si="27"/>
        <v>0</v>
      </c>
      <c r="BZ9" s="42">
        <v>480</v>
      </c>
      <c r="CA9" s="42">
        <f t="shared" si="28"/>
        <v>1240</v>
      </c>
      <c r="CB9" s="43">
        <f t="shared" si="29"/>
        <v>60619.88</v>
      </c>
      <c r="CC9" s="44"/>
      <c r="CD9" s="44">
        <f t="shared" si="30"/>
        <v>0</v>
      </c>
      <c r="CE9" s="45">
        <f t="shared" si="31"/>
        <v>0</v>
      </c>
      <c r="CF9" s="46"/>
      <c r="CG9" s="46">
        <f t="shared" si="32"/>
        <v>0</v>
      </c>
      <c r="CH9" s="47">
        <f t="shared" si="33"/>
        <v>0</v>
      </c>
      <c r="CI9" s="48">
        <v>0</v>
      </c>
      <c r="CJ9" s="48">
        <f t="shared" si="34"/>
        <v>0</v>
      </c>
      <c r="CK9" s="49">
        <f t="shared" si="35"/>
        <v>0</v>
      </c>
      <c r="CL9" s="50">
        <v>0</v>
      </c>
      <c r="CM9" s="50">
        <f t="shared" si="36"/>
        <v>0</v>
      </c>
      <c r="CN9" s="51">
        <f t="shared" si="37"/>
        <v>0</v>
      </c>
      <c r="CO9" s="14"/>
      <c r="CP9" s="14">
        <v>0</v>
      </c>
      <c r="CQ9" s="15">
        <f t="shared" si="38"/>
        <v>0</v>
      </c>
      <c r="CR9" s="16"/>
      <c r="CS9" s="16">
        <f t="shared" si="39"/>
        <v>0</v>
      </c>
      <c r="CT9" s="17">
        <f t="shared" si="40"/>
        <v>0</v>
      </c>
      <c r="CU9" s="64">
        <v>2490</v>
      </c>
      <c r="CV9" s="65">
        <f t="shared" si="41"/>
        <v>121728.63</v>
      </c>
    </row>
    <row r="10" spans="1:100">
      <c r="A10" s="159"/>
      <c r="B10" s="3" t="s">
        <v>54</v>
      </c>
      <c r="C10" s="4" t="s">
        <v>104</v>
      </c>
      <c r="D10" s="4" t="s">
        <v>105</v>
      </c>
      <c r="E10" s="4" t="s">
        <v>112</v>
      </c>
      <c r="F10" s="4" t="s">
        <v>107</v>
      </c>
      <c r="G10" s="4" t="s">
        <v>113</v>
      </c>
      <c r="H10" s="4" t="s">
        <v>113</v>
      </c>
      <c r="I10" s="5">
        <v>300</v>
      </c>
      <c r="J10" s="5">
        <v>167</v>
      </c>
      <c r="K10" s="162"/>
      <c r="L10" s="5">
        <v>146.66399999999999</v>
      </c>
      <c r="M10" s="5">
        <v>43999.199999999997</v>
      </c>
      <c r="N10" s="162"/>
      <c r="O10" s="5">
        <v>41.348999999999997</v>
      </c>
      <c r="P10" s="4" t="s">
        <v>109</v>
      </c>
      <c r="Q10" s="4" t="s">
        <v>63</v>
      </c>
      <c r="R10" s="4" t="s">
        <v>64</v>
      </c>
      <c r="S10" s="4" t="s">
        <v>65</v>
      </c>
      <c r="T10" s="4" t="s">
        <v>66</v>
      </c>
      <c r="U10" s="4" t="s">
        <v>67</v>
      </c>
      <c r="V10" s="4" t="s">
        <v>78</v>
      </c>
      <c r="W10" s="4" t="s">
        <v>114</v>
      </c>
      <c r="X10" s="4" t="s">
        <v>115</v>
      </c>
      <c r="Y10" s="5">
        <v>166.66</v>
      </c>
      <c r="Z10" s="4" t="s">
        <v>59</v>
      </c>
      <c r="AA10" s="5">
        <v>82525</v>
      </c>
      <c r="AB10" s="5">
        <v>10</v>
      </c>
      <c r="AC10" s="4" t="s">
        <v>69</v>
      </c>
      <c r="AD10" s="4" t="s">
        <v>35</v>
      </c>
      <c r="AE10" s="6">
        <v>45962</v>
      </c>
      <c r="AF10" s="5">
        <v>30</v>
      </c>
      <c r="AG10" s="4" t="s">
        <v>70</v>
      </c>
      <c r="AH10" s="5">
        <v>12</v>
      </c>
      <c r="AI10" s="5">
        <v>-20.41075481</v>
      </c>
      <c r="AJ10" s="14">
        <v>0</v>
      </c>
      <c r="AK10" s="14">
        <f t="shared" si="0"/>
        <v>0</v>
      </c>
      <c r="AL10" s="15">
        <f t="shared" si="1"/>
        <v>0</v>
      </c>
      <c r="AM10" s="16">
        <v>0</v>
      </c>
      <c r="AN10" s="16">
        <f t="shared" si="2"/>
        <v>0</v>
      </c>
      <c r="AO10" s="17">
        <f t="shared" si="3"/>
        <v>0</v>
      </c>
      <c r="AP10" s="18">
        <v>0</v>
      </c>
      <c r="AQ10" s="18">
        <f t="shared" si="4"/>
        <v>0</v>
      </c>
      <c r="AR10" s="19">
        <f t="shared" si="5"/>
        <v>0</v>
      </c>
      <c r="AS10" s="20"/>
      <c r="AT10" s="20">
        <f t="shared" si="6"/>
        <v>0</v>
      </c>
      <c r="AU10" s="21">
        <f t="shared" si="7"/>
        <v>0</v>
      </c>
      <c r="AV10" s="22">
        <v>0</v>
      </c>
      <c r="AW10" s="22">
        <f t="shared" si="8"/>
        <v>0</v>
      </c>
      <c r="AX10" s="23">
        <f t="shared" si="9"/>
        <v>0</v>
      </c>
      <c r="AY10" s="24">
        <v>0</v>
      </c>
      <c r="AZ10" s="24">
        <f t="shared" si="10"/>
        <v>0</v>
      </c>
      <c r="BA10" s="25">
        <f t="shared" si="11"/>
        <v>0</v>
      </c>
      <c r="BB10" s="52">
        <v>0</v>
      </c>
      <c r="BC10" s="52">
        <f t="shared" si="12"/>
        <v>0</v>
      </c>
      <c r="BD10" s="27">
        <f t="shared" si="13"/>
        <v>0</v>
      </c>
      <c r="BE10" s="28">
        <v>0</v>
      </c>
      <c r="BF10" s="28">
        <f t="shared" si="14"/>
        <v>0</v>
      </c>
      <c r="BG10" s="29">
        <f t="shared" si="15"/>
        <v>0</v>
      </c>
      <c r="BH10" s="30">
        <v>0</v>
      </c>
      <c r="BI10" s="30">
        <f t="shared" si="16"/>
        <v>0</v>
      </c>
      <c r="BJ10" s="31">
        <f t="shared" si="17"/>
        <v>0</v>
      </c>
      <c r="BK10" s="32"/>
      <c r="BL10" s="32">
        <f t="shared" si="18"/>
        <v>0</v>
      </c>
      <c r="BM10" s="33">
        <f t="shared" si="19"/>
        <v>0</v>
      </c>
      <c r="BN10" s="34">
        <v>0</v>
      </c>
      <c r="BO10" s="34">
        <f t="shared" si="20"/>
        <v>0</v>
      </c>
      <c r="BP10" s="35">
        <f t="shared" si="21"/>
        <v>0</v>
      </c>
      <c r="BQ10" s="36"/>
      <c r="BR10" s="36">
        <f t="shared" si="22"/>
        <v>0</v>
      </c>
      <c r="BS10" s="37">
        <f t="shared" si="23"/>
        <v>0</v>
      </c>
      <c r="BT10" s="38">
        <v>0</v>
      </c>
      <c r="BU10" s="38">
        <f t="shared" si="24"/>
        <v>0</v>
      </c>
      <c r="BV10" s="39">
        <f t="shared" si="25"/>
        <v>0</v>
      </c>
      <c r="BW10" s="53">
        <v>0</v>
      </c>
      <c r="BX10" s="53">
        <f t="shared" si="26"/>
        <v>0</v>
      </c>
      <c r="BY10" s="41">
        <f t="shared" si="27"/>
        <v>0</v>
      </c>
      <c r="BZ10" s="42">
        <v>90</v>
      </c>
      <c r="CA10" s="42">
        <f t="shared" si="28"/>
        <v>232</v>
      </c>
      <c r="CB10" s="43">
        <f t="shared" si="29"/>
        <v>34026.047999999995</v>
      </c>
      <c r="CC10" s="44"/>
      <c r="CD10" s="44">
        <f t="shared" si="30"/>
        <v>0</v>
      </c>
      <c r="CE10" s="45">
        <f t="shared" si="31"/>
        <v>0</v>
      </c>
      <c r="CF10" s="46"/>
      <c r="CG10" s="46">
        <f t="shared" si="32"/>
        <v>0</v>
      </c>
      <c r="CH10" s="47">
        <f t="shared" si="33"/>
        <v>0</v>
      </c>
      <c r="CI10" s="48">
        <v>0</v>
      </c>
      <c r="CJ10" s="48">
        <f t="shared" si="34"/>
        <v>0</v>
      </c>
      <c r="CK10" s="49">
        <f t="shared" si="35"/>
        <v>0</v>
      </c>
      <c r="CL10" s="50">
        <v>0</v>
      </c>
      <c r="CM10" s="50">
        <f t="shared" si="36"/>
        <v>0</v>
      </c>
      <c r="CN10" s="51">
        <f t="shared" si="37"/>
        <v>0</v>
      </c>
      <c r="CO10" s="14"/>
      <c r="CP10" s="14">
        <v>0</v>
      </c>
      <c r="CQ10" s="15">
        <f t="shared" si="38"/>
        <v>0</v>
      </c>
      <c r="CR10" s="16"/>
      <c r="CS10" s="16">
        <f t="shared" si="39"/>
        <v>0</v>
      </c>
      <c r="CT10" s="17">
        <f t="shared" si="40"/>
        <v>0</v>
      </c>
      <c r="CU10" s="64">
        <v>68</v>
      </c>
      <c r="CV10" s="65">
        <f t="shared" si="41"/>
        <v>9973.1519999999982</v>
      </c>
    </row>
    <row r="11" spans="1:100">
      <c r="A11" s="7" t="s">
        <v>116</v>
      </c>
      <c r="B11" s="3" t="s">
        <v>36</v>
      </c>
      <c r="C11" s="4" t="s">
        <v>117</v>
      </c>
      <c r="D11" s="4" t="s">
        <v>118</v>
      </c>
      <c r="E11" s="4" t="s">
        <v>119</v>
      </c>
      <c r="F11" s="4" t="s">
        <v>120</v>
      </c>
      <c r="G11" s="4" t="s">
        <v>121</v>
      </c>
      <c r="H11" s="4" t="s">
        <v>121</v>
      </c>
      <c r="I11" s="5">
        <v>10500</v>
      </c>
      <c r="J11" s="5">
        <v>1328.76</v>
      </c>
      <c r="K11" s="8">
        <v>13951980</v>
      </c>
      <c r="L11" s="5">
        <v>1328.76</v>
      </c>
      <c r="M11" s="5">
        <v>13951980</v>
      </c>
      <c r="N11" s="8">
        <v>13951980</v>
      </c>
      <c r="O11" s="5">
        <v>33.35</v>
      </c>
      <c r="P11" s="4" t="s">
        <v>62</v>
      </c>
      <c r="Q11" s="4" t="s">
        <v>63</v>
      </c>
      <c r="R11" s="4" t="s">
        <v>64</v>
      </c>
      <c r="S11" s="4" t="s">
        <v>65</v>
      </c>
      <c r="T11" s="4" t="s">
        <v>66</v>
      </c>
      <c r="U11" s="4" t="s">
        <v>67</v>
      </c>
      <c r="V11" s="4" t="s">
        <v>68</v>
      </c>
      <c r="W11" s="4" t="s">
        <v>122</v>
      </c>
      <c r="X11" s="4" t="s">
        <v>123</v>
      </c>
      <c r="Y11" s="5">
        <v>1328.76</v>
      </c>
      <c r="Z11" s="4" t="s">
        <v>59</v>
      </c>
      <c r="AA11" s="5">
        <v>2193</v>
      </c>
      <c r="AB11" s="5">
        <v>10</v>
      </c>
      <c r="AC11" s="4" t="s">
        <v>69</v>
      </c>
      <c r="AD11" s="4" t="s">
        <v>35</v>
      </c>
      <c r="AE11" s="6">
        <v>40169</v>
      </c>
      <c r="AF11" s="5">
        <v>1</v>
      </c>
      <c r="AG11" s="4" t="s">
        <v>70</v>
      </c>
      <c r="AH11" s="5">
        <v>0</v>
      </c>
      <c r="AI11" s="5">
        <v>0</v>
      </c>
      <c r="AJ11" s="14">
        <v>0</v>
      </c>
      <c r="AK11" s="14">
        <f t="shared" si="0"/>
        <v>0</v>
      </c>
      <c r="AL11" s="15">
        <f t="shared" si="1"/>
        <v>0</v>
      </c>
      <c r="AM11" s="16">
        <v>0</v>
      </c>
      <c r="AN11" s="16">
        <f t="shared" si="2"/>
        <v>0</v>
      </c>
      <c r="AO11" s="17">
        <f t="shared" si="3"/>
        <v>0</v>
      </c>
      <c r="AP11" s="18">
        <v>0</v>
      </c>
      <c r="AQ11" s="18">
        <f t="shared" si="4"/>
        <v>0</v>
      </c>
      <c r="AR11" s="19">
        <f t="shared" si="5"/>
        <v>0</v>
      </c>
      <c r="AS11" s="20"/>
      <c r="AT11" s="20">
        <f t="shared" si="6"/>
        <v>0</v>
      </c>
      <c r="AU11" s="21">
        <f t="shared" si="7"/>
        <v>0</v>
      </c>
      <c r="AV11" s="22">
        <v>193</v>
      </c>
      <c r="AW11" s="22">
        <f t="shared" si="8"/>
        <v>498</v>
      </c>
      <c r="AX11" s="23">
        <f t="shared" si="9"/>
        <v>661722.48</v>
      </c>
      <c r="AY11" s="24">
        <v>0</v>
      </c>
      <c r="AZ11" s="24">
        <f t="shared" si="10"/>
        <v>0</v>
      </c>
      <c r="BA11" s="25">
        <f t="shared" si="11"/>
        <v>0</v>
      </c>
      <c r="BB11" s="52">
        <v>0</v>
      </c>
      <c r="BC11" s="52">
        <f t="shared" si="12"/>
        <v>0</v>
      </c>
      <c r="BD11" s="27">
        <f t="shared" si="13"/>
        <v>0</v>
      </c>
      <c r="BE11" s="28">
        <v>300</v>
      </c>
      <c r="BF11" s="28">
        <f t="shared" si="14"/>
        <v>775</v>
      </c>
      <c r="BG11" s="29">
        <f t="shared" si="15"/>
        <v>1029789</v>
      </c>
      <c r="BH11" s="30">
        <v>0</v>
      </c>
      <c r="BI11" s="30">
        <f t="shared" si="16"/>
        <v>0</v>
      </c>
      <c r="BJ11" s="31">
        <f t="shared" si="17"/>
        <v>0</v>
      </c>
      <c r="BK11" s="32"/>
      <c r="BL11" s="32">
        <f t="shared" si="18"/>
        <v>0</v>
      </c>
      <c r="BM11" s="33">
        <f t="shared" si="19"/>
        <v>0</v>
      </c>
      <c r="BN11" s="34">
        <v>0</v>
      </c>
      <c r="BO11" s="34">
        <f t="shared" si="20"/>
        <v>0</v>
      </c>
      <c r="BP11" s="35">
        <f t="shared" si="21"/>
        <v>0</v>
      </c>
      <c r="BQ11" s="36">
        <v>30</v>
      </c>
      <c r="BR11" s="36">
        <f t="shared" si="22"/>
        <v>77</v>
      </c>
      <c r="BS11" s="37">
        <f t="shared" si="23"/>
        <v>102314.52</v>
      </c>
      <c r="BT11" s="38">
        <v>120</v>
      </c>
      <c r="BU11" s="38">
        <f t="shared" si="24"/>
        <v>310</v>
      </c>
      <c r="BV11" s="39">
        <f t="shared" si="25"/>
        <v>411915.6</v>
      </c>
      <c r="BW11" s="53">
        <v>0</v>
      </c>
      <c r="BX11" s="53">
        <f t="shared" si="26"/>
        <v>0</v>
      </c>
      <c r="BY11" s="41">
        <f t="shared" si="27"/>
        <v>0</v>
      </c>
      <c r="BZ11" s="42">
        <v>1920</v>
      </c>
      <c r="CA11" s="42">
        <f t="shared" si="28"/>
        <v>4960</v>
      </c>
      <c r="CB11" s="43">
        <f t="shared" si="29"/>
        <v>6590649.5999999996</v>
      </c>
      <c r="CC11" s="44"/>
      <c r="CD11" s="44">
        <f t="shared" si="30"/>
        <v>0</v>
      </c>
      <c r="CE11" s="45">
        <f t="shared" si="31"/>
        <v>0</v>
      </c>
      <c r="CF11" s="46"/>
      <c r="CG11" s="46">
        <f t="shared" si="32"/>
        <v>0</v>
      </c>
      <c r="CH11" s="47">
        <f t="shared" si="33"/>
        <v>0</v>
      </c>
      <c r="CI11" s="48">
        <v>0</v>
      </c>
      <c r="CJ11" s="48">
        <f t="shared" si="34"/>
        <v>0</v>
      </c>
      <c r="CK11" s="49">
        <f t="shared" si="35"/>
        <v>0</v>
      </c>
      <c r="CL11" s="50">
        <v>0</v>
      </c>
      <c r="CM11" s="50">
        <f t="shared" si="36"/>
        <v>0</v>
      </c>
      <c r="CN11" s="51">
        <f t="shared" si="37"/>
        <v>0</v>
      </c>
      <c r="CO11" s="14"/>
      <c r="CP11" s="14">
        <v>0</v>
      </c>
      <c r="CQ11" s="15">
        <f t="shared" si="38"/>
        <v>0</v>
      </c>
      <c r="CR11" s="16"/>
      <c r="CS11" s="16">
        <f t="shared" si="39"/>
        <v>0</v>
      </c>
      <c r="CT11" s="17">
        <f t="shared" si="40"/>
        <v>0</v>
      </c>
      <c r="CU11" s="64">
        <v>3880</v>
      </c>
      <c r="CV11" s="65">
        <f t="shared" si="41"/>
        <v>5155588.8</v>
      </c>
    </row>
    <row r="12" spans="1:100">
      <c r="A12" s="157" t="s">
        <v>124</v>
      </c>
      <c r="B12" s="3" t="s">
        <v>36</v>
      </c>
      <c r="C12" s="4" t="s">
        <v>125</v>
      </c>
      <c r="D12" s="4" t="s">
        <v>126</v>
      </c>
      <c r="E12" s="4" t="s">
        <v>127</v>
      </c>
      <c r="F12" s="4" t="s">
        <v>128</v>
      </c>
      <c r="G12" s="4" t="s">
        <v>108</v>
      </c>
      <c r="H12" s="4" t="s">
        <v>108</v>
      </c>
      <c r="I12" s="5">
        <v>10000</v>
      </c>
      <c r="J12" s="5">
        <v>0.1</v>
      </c>
      <c r="K12" s="160">
        <v>174490</v>
      </c>
      <c r="L12" s="5">
        <v>0.1</v>
      </c>
      <c r="M12" s="5">
        <v>1000</v>
      </c>
      <c r="N12" s="160">
        <v>173756.34</v>
      </c>
      <c r="O12" s="5">
        <v>33.323999999999998</v>
      </c>
      <c r="P12" s="4" t="s">
        <v>129</v>
      </c>
      <c r="Q12" s="4" t="s">
        <v>63</v>
      </c>
      <c r="R12" s="4" t="s">
        <v>64</v>
      </c>
      <c r="S12" s="4" t="s">
        <v>65</v>
      </c>
      <c r="T12" s="4" t="s">
        <v>66</v>
      </c>
      <c r="U12" s="4" t="s">
        <v>67</v>
      </c>
      <c r="V12" s="4" t="s">
        <v>130</v>
      </c>
      <c r="W12" s="4" t="s">
        <v>131</v>
      </c>
      <c r="X12" s="4" t="s">
        <v>132</v>
      </c>
      <c r="Y12" s="5">
        <v>0.1</v>
      </c>
      <c r="Z12" s="4" t="s">
        <v>36</v>
      </c>
      <c r="AA12" s="5">
        <v>4.95</v>
      </c>
      <c r="AB12" s="5">
        <v>10</v>
      </c>
      <c r="AC12" s="4" t="s">
        <v>69</v>
      </c>
      <c r="AD12" s="4" t="s">
        <v>35</v>
      </c>
      <c r="AE12" s="6"/>
      <c r="AF12" s="5">
        <v>30</v>
      </c>
      <c r="AG12" s="4" t="s">
        <v>70</v>
      </c>
      <c r="AH12" s="5">
        <v>0</v>
      </c>
      <c r="AI12" s="5">
        <v>-0.420459625</v>
      </c>
      <c r="AJ12" s="14">
        <v>0</v>
      </c>
      <c r="AK12" s="14">
        <f t="shared" si="0"/>
        <v>0</v>
      </c>
      <c r="AL12" s="15">
        <f t="shared" si="1"/>
        <v>0</v>
      </c>
      <c r="AM12" s="16">
        <v>0</v>
      </c>
      <c r="AN12" s="16">
        <f t="shared" si="2"/>
        <v>0</v>
      </c>
      <c r="AO12" s="17">
        <f t="shared" si="3"/>
        <v>0</v>
      </c>
      <c r="AP12" s="18">
        <v>870</v>
      </c>
      <c r="AQ12" s="18">
        <f t="shared" si="4"/>
        <v>2247</v>
      </c>
      <c r="AR12" s="19">
        <f t="shared" si="5"/>
        <v>224.70000000000002</v>
      </c>
      <c r="AS12" s="20"/>
      <c r="AT12" s="20">
        <f t="shared" si="6"/>
        <v>0</v>
      </c>
      <c r="AU12" s="21">
        <f t="shared" si="7"/>
        <v>0</v>
      </c>
      <c r="AV12" s="22">
        <v>0</v>
      </c>
      <c r="AW12" s="22">
        <f t="shared" si="8"/>
        <v>0</v>
      </c>
      <c r="AX12" s="23">
        <f t="shared" si="9"/>
        <v>0</v>
      </c>
      <c r="AY12" s="24">
        <v>0</v>
      </c>
      <c r="AZ12" s="24">
        <f t="shared" si="10"/>
        <v>0</v>
      </c>
      <c r="BA12" s="25">
        <f t="shared" si="11"/>
        <v>0</v>
      </c>
      <c r="BB12" s="52">
        <v>0</v>
      </c>
      <c r="BC12" s="52">
        <f t="shared" si="12"/>
        <v>0</v>
      </c>
      <c r="BD12" s="27">
        <f t="shared" si="13"/>
        <v>0</v>
      </c>
      <c r="BE12" s="28">
        <v>0</v>
      </c>
      <c r="BF12" s="28">
        <f t="shared" si="14"/>
        <v>0</v>
      </c>
      <c r="BG12" s="29">
        <f t="shared" si="15"/>
        <v>0</v>
      </c>
      <c r="BH12" s="30">
        <v>0</v>
      </c>
      <c r="BI12" s="30">
        <f t="shared" si="16"/>
        <v>0</v>
      </c>
      <c r="BJ12" s="31">
        <f t="shared" si="17"/>
        <v>0</v>
      </c>
      <c r="BK12" s="32">
        <v>0</v>
      </c>
      <c r="BL12" s="32">
        <f t="shared" si="18"/>
        <v>0</v>
      </c>
      <c r="BM12" s="33">
        <f t="shared" si="19"/>
        <v>0</v>
      </c>
      <c r="BN12" s="34">
        <v>0</v>
      </c>
      <c r="BO12" s="34">
        <f t="shared" si="20"/>
        <v>0</v>
      </c>
      <c r="BP12" s="35">
        <f t="shared" si="21"/>
        <v>0</v>
      </c>
      <c r="BQ12" s="36">
        <v>0</v>
      </c>
      <c r="BR12" s="36">
        <f t="shared" si="22"/>
        <v>0</v>
      </c>
      <c r="BS12" s="37">
        <f t="shared" si="23"/>
        <v>0</v>
      </c>
      <c r="BT12" s="38">
        <v>90</v>
      </c>
      <c r="BU12" s="38">
        <f t="shared" si="24"/>
        <v>232</v>
      </c>
      <c r="BV12" s="39">
        <f t="shared" si="25"/>
        <v>23.200000000000003</v>
      </c>
      <c r="BW12" s="53">
        <v>0</v>
      </c>
      <c r="BX12" s="53">
        <f t="shared" si="26"/>
        <v>0</v>
      </c>
      <c r="BY12" s="41">
        <f t="shared" si="27"/>
        <v>0</v>
      </c>
      <c r="BZ12" s="42">
        <v>0</v>
      </c>
      <c r="CA12" s="42">
        <f t="shared" si="28"/>
        <v>0</v>
      </c>
      <c r="CB12" s="43">
        <f t="shared" si="29"/>
        <v>0</v>
      </c>
      <c r="CC12" s="44"/>
      <c r="CD12" s="44">
        <v>300</v>
      </c>
      <c r="CE12" s="45">
        <f t="shared" si="31"/>
        <v>30</v>
      </c>
      <c r="CF12" s="46"/>
      <c r="CG12" s="46">
        <f t="shared" si="32"/>
        <v>0</v>
      </c>
      <c r="CH12" s="47">
        <f t="shared" si="33"/>
        <v>0</v>
      </c>
      <c r="CI12" s="48">
        <v>0</v>
      </c>
      <c r="CJ12" s="48">
        <f t="shared" si="34"/>
        <v>0</v>
      </c>
      <c r="CK12" s="49">
        <f t="shared" si="35"/>
        <v>0</v>
      </c>
      <c r="CL12" s="50">
        <v>0</v>
      </c>
      <c r="CM12" s="50">
        <f t="shared" si="36"/>
        <v>0</v>
      </c>
      <c r="CN12" s="51">
        <f t="shared" si="37"/>
        <v>0</v>
      </c>
      <c r="CO12" s="14">
        <v>1500</v>
      </c>
      <c r="CP12" s="14">
        <v>3875</v>
      </c>
      <c r="CQ12" s="15">
        <f t="shared" si="38"/>
        <v>387.5</v>
      </c>
      <c r="CR12" s="16"/>
      <c r="CS12" s="16">
        <f t="shared" si="39"/>
        <v>0</v>
      </c>
      <c r="CT12" s="17">
        <f t="shared" si="40"/>
        <v>0</v>
      </c>
      <c r="CU12" s="64">
        <v>3346</v>
      </c>
      <c r="CV12" s="65">
        <f t="shared" si="41"/>
        <v>334.6</v>
      </c>
    </row>
    <row r="13" spans="1:100">
      <c r="A13" s="158"/>
      <c r="B13" s="3" t="s">
        <v>54</v>
      </c>
      <c r="C13" s="4" t="s">
        <v>125</v>
      </c>
      <c r="D13" s="4" t="s">
        <v>126</v>
      </c>
      <c r="E13" s="4" t="s">
        <v>133</v>
      </c>
      <c r="F13" s="4" t="s">
        <v>128</v>
      </c>
      <c r="G13" s="4" t="s">
        <v>61</v>
      </c>
      <c r="H13" s="4" t="s">
        <v>61</v>
      </c>
      <c r="I13" s="5">
        <v>40000</v>
      </c>
      <c r="J13" s="5">
        <v>0.06</v>
      </c>
      <c r="K13" s="161"/>
      <c r="L13" s="5">
        <v>5.2269999999999997E-2</v>
      </c>
      <c r="M13" s="5">
        <v>2090.8000000000002</v>
      </c>
      <c r="N13" s="161"/>
      <c r="O13" s="5">
        <v>50</v>
      </c>
      <c r="P13" s="4" t="s">
        <v>109</v>
      </c>
      <c r="Q13" s="4" t="s">
        <v>63</v>
      </c>
      <c r="R13" s="4" t="s">
        <v>64</v>
      </c>
      <c r="S13" s="4" t="s">
        <v>65</v>
      </c>
      <c r="T13" s="4" t="s">
        <v>66</v>
      </c>
      <c r="U13" s="4" t="s">
        <v>67</v>
      </c>
      <c r="V13" s="4" t="s">
        <v>78</v>
      </c>
      <c r="W13" s="4" t="s">
        <v>134</v>
      </c>
      <c r="X13" s="4" t="s">
        <v>135</v>
      </c>
      <c r="Y13" s="5">
        <v>5</v>
      </c>
      <c r="Z13" s="4" t="s">
        <v>36</v>
      </c>
      <c r="AA13" s="5">
        <v>4.5999999999999996</v>
      </c>
      <c r="AB13" s="5">
        <v>10</v>
      </c>
      <c r="AC13" s="4" t="s">
        <v>136</v>
      </c>
      <c r="AD13" s="4" t="s">
        <v>35</v>
      </c>
      <c r="AE13" s="6"/>
      <c r="AF13" s="5">
        <v>40</v>
      </c>
      <c r="AG13" s="4" t="s">
        <v>137</v>
      </c>
      <c r="AH13" s="5">
        <v>0</v>
      </c>
      <c r="AI13" s="5">
        <v>-0.420459625</v>
      </c>
      <c r="AJ13" s="14">
        <v>0</v>
      </c>
      <c r="AK13" s="14">
        <f t="shared" si="0"/>
        <v>0</v>
      </c>
      <c r="AL13" s="15">
        <f t="shared" si="1"/>
        <v>0</v>
      </c>
      <c r="AM13" s="16">
        <v>0</v>
      </c>
      <c r="AN13" s="16">
        <f t="shared" si="2"/>
        <v>0</v>
      </c>
      <c r="AO13" s="17">
        <f t="shared" si="3"/>
        <v>0</v>
      </c>
      <c r="AP13" s="18">
        <v>0</v>
      </c>
      <c r="AQ13" s="18">
        <f t="shared" si="4"/>
        <v>0</v>
      </c>
      <c r="AR13" s="19">
        <f t="shared" si="5"/>
        <v>0</v>
      </c>
      <c r="AS13" s="20"/>
      <c r="AT13" s="20">
        <f t="shared" si="6"/>
        <v>0</v>
      </c>
      <c r="AU13" s="21">
        <f t="shared" si="7"/>
        <v>0</v>
      </c>
      <c r="AV13" s="22"/>
      <c r="AW13" s="22">
        <f t="shared" si="8"/>
        <v>0</v>
      </c>
      <c r="AX13" s="23">
        <f t="shared" si="9"/>
        <v>0</v>
      </c>
      <c r="AY13" s="24">
        <v>0</v>
      </c>
      <c r="AZ13" s="24">
        <f t="shared" si="10"/>
        <v>0</v>
      </c>
      <c r="BA13" s="25">
        <f t="shared" si="11"/>
        <v>0</v>
      </c>
      <c r="BB13" s="52">
        <v>0</v>
      </c>
      <c r="BC13" s="52">
        <f t="shared" si="12"/>
        <v>0</v>
      </c>
      <c r="BD13" s="27">
        <f t="shared" si="13"/>
        <v>0</v>
      </c>
      <c r="BE13" s="28">
        <v>200</v>
      </c>
      <c r="BF13" s="28">
        <f t="shared" si="14"/>
        <v>516</v>
      </c>
      <c r="BG13" s="29">
        <f t="shared" si="15"/>
        <v>26.971319999999999</v>
      </c>
      <c r="BH13" s="30">
        <v>0</v>
      </c>
      <c r="BI13" s="30">
        <f t="shared" si="16"/>
        <v>0</v>
      </c>
      <c r="BJ13" s="31">
        <f t="shared" si="17"/>
        <v>0</v>
      </c>
      <c r="BK13" s="32">
        <v>3600</v>
      </c>
      <c r="BL13" s="32">
        <f t="shared" si="18"/>
        <v>9300</v>
      </c>
      <c r="BM13" s="33">
        <f t="shared" si="19"/>
        <v>486.11099999999999</v>
      </c>
      <c r="BN13" s="34">
        <v>0</v>
      </c>
      <c r="BO13" s="34">
        <f t="shared" si="20"/>
        <v>0</v>
      </c>
      <c r="BP13" s="35">
        <f t="shared" si="21"/>
        <v>0</v>
      </c>
      <c r="BQ13" s="36">
        <v>1200</v>
      </c>
      <c r="BR13" s="36">
        <f t="shared" si="22"/>
        <v>3100</v>
      </c>
      <c r="BS13" s="37">
        <f t="shared" si="23"/>
        <v>162.03699999999998</v>
      </c>
      <c r="BT13" s="38">
        <v>400</v>
      </c>
      <c r="BU13" s="38">
        <f t="shared" si="24"/>
        <v>1033</v>
      </c>
      <c r="BV13" s="39">
        <f t="shared" si="25"/>
        <v>53.994909999999997</v>
      </c>
      <c r="BW13" s="53">
        <v>800</v>
      </c>
      <c r="BX13" s="53">
        <f t="shared" si="26"/>
        <v>2066</v>
      </c>
      <c r="BY13" s="41">
        <f t="shared" si="27"/>
        <v>107.98981999999999</v>
      </c>
      <c r="BZ13" s="42">
        <v>240</v>
      </c>
      <c r="CA13" s="42">
        <f t="shared" si="28"/>
        <v>620</v>
      </c>
      <c r="CB13" s="43">
        <f t="shared" si="29"/>
        <v>32.407399999999996</v>
      </c>
      <c r="CC13" s="44"/>
      <c r="CD13" s="44">
        <v>1400</v>
      </c>
      <c r="CE13" s="45">
        <f t="shared" si="31"/>
        <v>73.177999999999997</v>
      </c>
      <c r="CF13" s="46"/>
      <c r="CG13" s="46">
        <f t="shared" si="32"/>
        <v>0</v>
      </c>
      <c r="CH13" s="47">
        <f t="shared" si="33"/>
        <v>0</v>
      </c>
      <c r="CI13" s="48">
        <v>0</v>
      </c>
      <c r="CJ13" s="48">
        <f t="shared" si="34"/>
        <v>0</v>
      </c>
      <c r="CK13" s="49">
        <f t="shared" si="35"/>
        <v>0</v>
      </c>
      <c r="CL13" s="50">
        <v>0</v>
      </c>
      <c r="CM13" s="50">
        <f t="shared" si="36"/>
        <v>0</v>
      </c>
      <c r="CN13" s="51">
        <f t="shared" si="37"/>
        <v>0</v>
      </c>
      <c r="CO13" s="14">
        <v>7000</v>
      </c>
      <c r="CP13" s="14">
        <v>21000</v>
      </c>
      <c r="CQ13" s="15">
        <f t="shared" si="38"/>
        <v>1097.6699999999998</v>
      </c>
      <c r="CR13" s="16"/>
      <c r="CS13" s="16">
        <f t="shared" si="39"/>
        <v>0</v>
      </c>
      <c r="CT13" s="17">
        <f t="shared" si="40"/>
        <v>0</v>
      </c>
      <c r="CU13" s="64">
        <v>965</v>
      </c>
      <c r="CV13" s="65">
        <f t="shared" si="41"/>
        <v>50.440549999999995</v>
      </c>
    </row>
    <row r="14" spans="1:100">
      <c r="A14" s="158"/>
      <c r="B14" s="3" t="s">
        <v>51</v>
      </c>
      <c r="C14" s="4" t="s">
        <v>125</v>
      </c>
      <c r="D14" s="4" t="s">
        <v>126</v>
      </c>
      <c r="E14" s="4" t="s">
        <v>138</v>
      </c>
      <c r="F14" s="4" t="s">
        <v>128</v>
      </c>
      <c r="G14" s="4" t="s">
        <v>139</v>
      </c>
      <c r="H14" s="4" t="s">
        <v>139</v>
      </c>
      <c r="I14" s="5">
        <v>8000</v>
      </c>
      <c r="J14" s="5">
        <v>0.13</v>
      </c>
      <c r="K14" s="161"/>
      <c r="L14" s="5">
        <v>0.12033000000000001</v>
      </c>
      <c r="M14" s="5">
        <v>962.64</v>
      </c>
      <c r="N14" s="161"/>
      <c r="O14" s="5">
        <v>33.365000000000002</v>
      </c>
      <c r="P14" s="4" t="s">
        <v>129</v>
      </c>
      <c r="Q14" s="4" t="s">
        <v>63</v>
      </c>
      <c r="R14" s="4" t="s">
        <v>64</v>
      </c>
      <c r="S14" s="4" t="s">
        <v>65</v>
      </c>
      <c r="T14" s="4" t="s">
        <v>66</v>
      </c>
      <c r="U14" s="4" t="s">
        <v>67</v>
      </c>
      <c r="V14" s="4" t="s">
        <v>130</v>
      </c>
      <c r="W14" s="4" t="s">
        <v>140</v>
      </c>
      <c r="X14" s="4" t="s">
        <v>141</v>
      </c>
      <c r="Y14" s="5">
        <v>0.12</v>
      </c>
      <c r="Z14" s="4" t="s">
        <v>36</v>
      </c>
      <c r="AA14" s="5">
        <v>5.96</v>
      </c>
      <c r="AB14" s="5">
        <v>10</v>
      </c>
      <c r="AC14" s="4" t="s">
        <v>69</v>
      </c>
      <c r="AD14" s="4" t="s">
        <v>35</v>
      </c>
      <c r="AE14" s="6"/>
      <c r="AF14" s="5">
        <v>30</v>
      </c>
      <c r="AG14" s="4" t="s">
        <v>70</v>
      </c>
      <c r="AH14" s="5">
        <v>0</v>
      </c>
      <c r="AI14" s="5">
        <v>-0.420459625</v>
      </c>
      <c r="AJ14" s="14">
        <v>600</v>
      </c>
      <c r="AK14" s="14">
        <f t="shared" si="0"/>
        <v>1550</v>
      </c>
      <c r="AL14" s="15">
        <f t="shared" si="1"/>
        <v>186.51150000000001</v>
      </c>
      <c r="AM14" s="16">
        <v>0</v>
      </c>
      <c r="AN14" s="16">
        <f t="shared" si="2"/>
        <v>0</v>
      </c>
      <c r="AO14" s="17">
        <f t="shared" si="3"/>
        <v>0</v>
      </c>
      <c r="AP14" s="18">
        <v>0</v>
      </c>
      <c r="AQ14" s="18">
        <f t="shared" si="4"/>
        <v>0</v>
      </c>
      <c r="AR14" s="19">
        <f t="shared" si="5"/>
        <v>0</v>
      </c>
      <c r="AS14" s="20"/>
      <c r="AT14" s="20">
        <f t="shared" si="6"/>
        <v>0</v>
      </c>
      <c r="AU14" s="21">
        <f t="shared" si="7"/>
        <v>0</v>
      </c>
      <c r="AV14" s="22">
        <v>450</v>
      </c>
      <c r="AW14" s="22">
        <f t="shared" si="8"/>
        <v>1162</v>
      </c>
      <c r="AX14" s="23">
        <f t="shared" si="9"/>
        <v>139.82346000000001</v>
      </c>
      <c r="AY14" s="24">
        <v>0</v>
      </c>
      <c r="AZ14" s="24">
        <f t="shared" si="10"/>
        <v>0</v>
      </c>
      <c r="BA14" s="25">
        <f t="shared" si="11"/>
        <v>0</v>
      </c>
      <c r="BB14" s="52">
        <v>0</v>
      </c>
      <c r="BC14" s="52">
        <f t="shared" si="12"/>
        <v>0</v>
      </c>
      <c r="BD14" s="27">
        <f t="shared" si="13"/>
        <v>0</v>
      </c>
      <c r="BE14" s="28">
        <v>0</v>
      </c>
      <c r="BF14" s="28">
        <f t="shared" si="14"/>
        <v>0</v>
      </c>
      <c r="BG14" s="29">
        <f t="shared" si="15"/>
        <v>0</v>
      </c>
      <c r="BH14" s="30">
        <v>450</v>
      </c>
      <c r="BI14" s="30">
        <f t="shared" si="16"/>
        <v>1162</v>
      </c>
      <c r="BJ14" s="31">
        <f t="shared" si="17"/>
        <v>139.82346000000001</v>
      </c>
      <c r="BK14" s="32">
        <v>0</v>
      </c>
      <c r="BL14" s="32">
        <f t="shared" si="18"/>
        <v>0</v>
      </c>
      <c r="BM14" s="33">
        <f t="shared" si="19"/>
        <v>0</v>
      </c>
      <c r="BN14" s="34">
        <v>0</v>
      </c>
      <c r="BO14" s="34">
        <f t="shared" si="20"/>
        <v>0</v>
      </c>
      <c r="BP14" s="35">
        <f t="shared" si="21"/>
        <v>0</v>
      </c>
      <c r="BQ14" s="36">
        <v>0</v>
      </c>
      <c r="BR14" s="36">
        <f t="shared" si="22"/>
        <v>0</v>
      </c>
      <c r="BS14" s="37">
        <f t="shared" si="23"/>
        <v>0</v>
      </c>
      <c r="BT14" s="38">
        <v>0</v>
      </c>
      <c r="BU14" s="38">
        <f t="shared" si="24"/>
        <v>0</v>
      </c>
      <c r="BV14" s="39">
        <f t="shared" si="25"/>
        <v>0</v>
      </c>
      <c r="BW14" s="53">
        <v>0</v>
      </c>
      <c r="BX14" s="53">
        <f t="shared" si="26"/>
        <v>0</v>
      </c>
      <c r="BY14" s="41">
        <f t="shared" si="27"/>
        <v>0</v>
      </c>
      <c r="BZ14" s="42">
        <v>0</v>
      </c>
      <c r="CA14" s="42">
        <f t="shared" si="28"/>
        <v>0</v>
      </c>
      <c r="CB14" s="43">
        <f t="shared" si="29"/>
        <v>0</v>
      </c>
      <c r="CC14" s="44"/>
      <c r="CD14" s="44">
        <v>180</v>
      </c>
      <c r="CE14" s="45">
        <f t="shared" si="31"/>
        <v>21.659400000000002</v>
      </c>
      <c r="CF14" s="46"/>
      <c r="CG14" s="46">
        <f t="shared" si="32"/>
        <v>0</v>
      </c>
      <c r="CH14" s="47">
        <f t="shared" si="33"/>
        <v>0</v>
      </c>
      <c r="CI14" s="48">
        <v>450</v>
      </c>
      <c r="CJ14" s="48">
        <f t="shared" si="34"/>
        <v>1162</v>
      </c>
      <c r="CK14" s="49">
        <f t="shared" si="35"/>
        <v>139.82346000000001</v>
      </c>
      <c r="CL14" s="50">
        <v>0</v>
      </c>
      <c r="CM14" s="50">
        <f t="shared" si="36"/>
        <v>0</v>
      </c>
      <c r="CN14" s="51">
        <f t="shared" si="37"/>
        <v>0</v>
      </c>
      <c r="CO14" s="14">
        <v>1000</v>
      </c>
      <c r="CP14" s="14">
        <v>2500</v>
      </c>
      <c r="CQ14" s="15">
        <f t="shared" si="38"/>
        <v>300.82499999999999</v>
      </c>
      <c r="CR14" s="16"/>
      <c r="CS14" s="16">
        <f t="shared" si="39"/>
        <v>0</v>
      </c>
      <c r="CT14" s="17">
        <f t="shared" si="40"/>
        <v>0</v>
      </c>
      <c r="CU14" s="64">
        <v>284</v>
      </c>
      <c r="CV14" s="65">
        <f t="shared" si="41"/>
        <v>34.173720000000003</v>
      </c>
    </row>
    <row r="15" spans="1:100">
      <c r="A15" s="158"/>
      <c r="B15" s="3" t="s">
        <v>142</v>
      </c>
      <c r="C15" s="4" t="s">
        <v>125</v>
      </c>
      <c r="D15" s="4" t="s">
        <v>126</v>
      </c>
      <c r="E15" s="4" t="s">
        <v>143</v>
      </c>
      <c r="F15" s="4" t="s">
        <v>128</v>
      </c>
      <c r="G15" s="4" t="s">
        <v>144</v>
      </c>
      <c r="H15" s="4" t="s">
        <v>144</v>
      </c>
      <c r="I15" s="5">
        <v>20000</v>
      </c>
      <c r="J15" s="5">
        <v>5.73</v>
      </c>
      <c r="K15" s="161"/>
      <c r="L15" s="5">
        <v>5.7289700000000003</v>
      </c>
      <c r="M15" s="5">
        <v>114579.4</v>
      </c>
      <c r="N15" s="161"/>
      <c r="O15" s="5">
        <v>50</v>
      </c>
      <c r="P15" s="4" t="s">
        <v>62</v>
      </c>
      <c r="Q15" s="4" t="s">
        <v>63</v>
      </c>
      <c r="R15" s="4" t="s">
        <v>64</v>
      </c>
      <c r="S15" s="4" t="s">
        <v>65</v>
      </c>
      <c r="T15" s="4" t="s">
        <v>66</v>
      </c>
      <c r="U15" s="4" t="s">
        <v>67</v>
      </c>
      <c r="V15" s="4" t="s">
        <v>145</v>
      </c>
      <c r="W15" s="4" t="s">
        <v>146</v>
      </c>
      <c r="X15" s="4" t="s">
        <v>147</v>
      </c>
      <c r="Y15" s="5">
        <v>5.72</v>
      </c>
      <c r="Z15" s="4" t="s">
        <v>59</v>
      </c>
      <c r="AA15" s="5">
        <v>50.42</v>
      </c>
      <c r="AB15" s="5">
        <v>10</v>
      </c>
      <c r="AC15" s="4" t="s">
        <v>136</v>
      </c>
      <c r="AD15" s="4" t="s">
        <v>35</v>
      </c>
      <c r="AE15" s="6"/>
      <c r="AF15" s="5">
        <v>4</v>
      </c>
      <c r="AG15" s="4" t="s">
        <v>137</v>
      </c>
      <c r="AH15" s="5">
        <v>0</v>
      </c>
      <c r="AI15" s="5">
        <v>-0.420459625</v>
      </c>
      <c r="AJ15" s="14">
        <v>300</v>
      </c>
      <c r="AK15" s="14">
        <f t="shared" si="0"/>
        <v>775</v>
      </c>
      <c r="AL15" s="15">
        <f t="shared" si="1"/>
        <v>4439.9517500000002</v>
      </c>
      <c r="AM15" s="16">
        <v>60</v>
      </c>
      <c r="AN15" s="16">
        <f t="shared" si="2"/>
        <v>155</v>
      </c>
      <c r="AO15" s="17">
        <f t="shared" si="3"/>
        <v>887.99035000000003</v>
      </c>
      <c r="AP15" s="18">
        <v>0</v>
      </c>
      <c r="AQ15" s="18">
        <f t="shared" si="4"/>
        <v>0</v>
      </c>
      <c r="AR15" s="19">
        <f t="shared" si="5"/>
        <v>0</v>
      </c>
      <c r="AS15" s="20">
        <v>320</v>
      </c>
      <c r="AT15" s="20">
        <f t="shared" si="6"/>
        <v>826</v>
      </c>
      <c r="AU15" s="21">
        <f t="shared" si="7"/>
        <v>4732.1292200000007</v>
      </c>
      <c r="AV15" s="22">
        <v>344</v>
      </c>
      <c r="AW15" s="22">
        <f t="shared" si="8"/>
        <v>888</v>
      </c>
      <c r="AX15" s="23">
        <f t="shared" si="9"/>
        <v>5087.3253600000007</v>
      </c>
      <c r="AY15" s="24">
        <v>20</v>
      </c>
      <c r="AZ15" s="24">
        <f t="shared" si="10"/>
        <v>51</v>
      </c>
      <c r="BA15" s="25">
        <f t="shared" si="11"/>
        <v>292.17747000000003</v>
      </c>
      <c r="BB15" s="52">
        <v>60</v>
      </c>
      <c r="BC15" s="52">
        <f t="shared" si="12"/>
        <v>155</v>
      </c>
      <c r="BD15" s="27">
        <f t="shared" si="13"/>
        <v>887.99035000000003</v>
      </c>
      <c r="BE15" s="28">
        <v>232</v>
      </c>
      <c r="BF15" s="28">
        <f t="shared" si="14"/>
        <v>599</v>
      </c>
      <c r="BG15" s="29">
        <f t="shared" si="15"/>
        <v>3431.6530300000004</v>
      </c>
      <c r="BH15" s="30">
        <v>280</v>
      </c>
      <c r="BI15" s="30">
        <f t="shared" si="16"/>
        <v>723</v>
      </c>
      <c r="BJ15" s="31">
        <f t="shared" si="17"/>
        <v>4142.0453100000004</v>
      </c>
      <c r="BK15" s="32">
        <v>800</v>
      </c>
      <c r="BL15" s="32">
        <f t="shared" si="18"/>
        <v>2066</v>
      </c>
      <c r="BM15" s="33">
        <f t="shared" si="19"/>
        <v>11836.052020000001</v>
      </c>
      <c r="BN15" s="34">
        <v>800</v>
      </c>
      <c r="BO15" s="34">
        <f t="shared" si="20"/>
        <v>2066</v>
      </c>
      <c r="BP15" s="35">
        <f t="shared" si="21"/>
        <v>11836.052020000001</v>
      </c>
      <c r="BQ15" s="36">
        <v>2400</v>
      </c>
      <c r="BR15" s="36">
        <f t="shared" si="22"/>
        <v>6200</v>
      </c>
      <c r="BS15" s="37">
        <f t="shared" si="23"/>
        <v>35519.614000000001</v>
      </c>
      <c r="BT15" s="38">
        <v>600</v>
      </c>
      <c r="BU15" s="38">
        <f t="shared" si="24"/>
        <v>1550</v>
      </c>
      <c r="BV15" s="39">
        <f t="shared" si="25"/>
        <v>8879.9035000000003</v>
      </c>
      <c r="BW15" s="53">
        <v>480</v>
      </c>
      <c r="BX15" s="53">
        <f t="shared" si="26"/>
        <v>1240</v>
      </c>
      <c r="BY15" s="41">
        <f t="shared" si="27"/>
        <v>7103.9228000000003</v>
      </c>
      <c r="BZ15" s="42">
        <v>500</v>
      </c>
      <c r="CA15" s="42">
        <f t="shared" si="28"/>
        <v>1291</v>
      </c>
      <c r="CB15" s="43">
        <f t="shared" si="29"/>
        <v>7396.1002700000008</v>
      </c>
      <c r="CC15" s="44"/>
      <c r="CD15" s="44">
        <v>500</v>
      </c>
      <c r="CE15" s="45">
        <f t="shared" si="31"/>
        <v>2864.4850000000001</v>
      </c>
      <c r="CF15" s="46">
        <v>80</v>
      </c>
      <c r="CG15" s="46">
        <f t="shared" si="32"/>
        <v>206</v>
      </c>
      <c r="CH15" s="47">
        <f t="shared" si="33"/>
        <v>1180.1678200000001</v>
      </c>
      <c r="CI15" s="48">
        <v>120</v>
      </c>
      <c r="CJ15" s="48">
        <f t="shared" si="34"/>
        <v>310</v>
      </c>
      <c r="CK15" s="49">
        <f t="shared" si="35"/>
        <v>1775.9807000000001</v>
      </c>
      <c r="CL15" s="50">
        <v>120</v>
      </c>
      <c r="CM15" s="50">
        <f t="shared" si="36"/>
        <v>310</v>
      </c>
      <c r="CN15" s="51">
        <f t="shared" si="37"/>
        <v>1775.9807000000001</v>
      </c>
      <c r="CO15" s="14"/>
      <c r="CP15" s="14">
        <v>0</v>
      </c>
      <c r="CQ15" s="15">
        <f t="shared" si="38"/>
        <v>0</v>
      </c>
      <c r="CR15" s="16"/>
      <c r="CS15" s="16">
        <f t="shared" si="39"/>
        <v>0</v>
      </c>
      <c r="CT15" s="17">
        <f t="shared" si="40"/>
        <v>0</v>
      </c>
      <c r="CU15" s="64">
        <v>89</v>
      </c>
      <c r="CV15" s="65">
        <f t="shared" si="41"/>
        <v>509.87833000000001</v>
      </c>
    </row>
    <row r="16" spans="1:100">
      <c r="A16" s="158"/>
      <c r="B16" s="3" t="s">
        <v>148</v>
      </c>
      <c r="C16" s="4" t="s">
        <v>125</v>
      </c>
      <c r="D16" s="4" t="s">
        <v>126</v>
      </c>
      <c r="E16" s="4" t="s">
        <v>149</v>
      </c>
      <c r="F16" s="4" t="s">
        <v>128</v>
      </c>
      <c r="G16" s="4" t="s">
        <v>150</v>
      </c>
      <c r="H16" s="4" t="s">
        <v>150</v>
      </c>
      <c r="I16" s="5">
        <v>120000</v>
      </c>
      <c r="J16" s="5">
        <v>0.09</v>
      </c>
      <c r="K16" s="161"/>
      <c r="L16" s="5">
        <v>8.9649999999999994E-2</v>
      </c>
      <c r="M16" s="5">
        <v>10758</v>
      </c>
      <c r="N16" s="161"/>
      <c r="O16" s="5">
        <v>50</v>
      </c>
      <c r="P16" s="4" t="s">
        <v>109</v>
      </c>
      <c r="Q16" s="4" t="s">
        <v>63</v>
      </c>
      <c r="R16" s="4" t="s">
        <v>64</v>
      </c>
      <c r="S16" s="4" t="s">
        <v>65</v>
      </c>
      <c r="T16" s="4" t="s">
        <v>66</v>
      </c>
      <c r="U16" s="4" t="s">
        <v>67</v>
      </c>
      <c r="V16" s="4" t="s">
        <v>78</v>
      </c>
      <c r="W16" s="4" t="s">
        <v>151</v>
      </c>
      <c r="X16" s="4" t="s">
        <v>152</v>
      </c>
      <c r="Y16" s="5">
        <v>8</v>
      </c>
      <c r="Z16" s="4" t="s">
        <v>36</v>
      </c>
      <c r="AA16" s="5">
        <v>7.89</v>
      </c>
      <c r="AB16" s="5">
        <v>10</v>
      </c>
      <c r="AC16" s="4" t="s">
        <v>136</v>
      </c>
      <c r="AD16" s="4" t="s">
        <v>35</v>
      </c>
      <c r="AE16" s="6"/>
      <c r="AF16" s="5">
        <v>40</v>
      </c>
      <c r="AG16" s="4" t="s">
        <v>137</v>
      </c>
      <c r="AH16" s="5">
        <v>0</v>
      </c>
      <c r="AI16" s="5">
        <v>-0.420459625</v>
      </c>
      <c r="AJ16" s="14">
        <v>2000</v>
      </c>
      <c r="AK16" s="14">
        <f t="shared" si="0"/>
        <v>5166</v>
      </c>
      <c r="AL16" s="15">
        <f t="shared" si="1"/>
        <v>463.13189999999997</v>
      </c>
      <c r="AM16" s="16">
        <v>900</v>
      </c>
      <c r="AN16" s="16">
        <f t="shared" si="2"/>
        <v>2325</v>
      </c>
      <c r="AO16" s="17">
        <f t="shared" si="3"/>
        <v>208.43624999999997</v>
      </c>
      <c r="AP16" s="18">
        <v>0</v>
      </c>
      <c r="AQ16" s="18">
        <f t="shared" si="4"/>
        <v>0</v>
      </c>
      <c r="AR16" s="19">
        <f t="shared" si="5"/>
        <v>0</v>
      </c>
      <c r="AS16" s="20">
        <v>0</v>
      </c>
      <c r="AT16" s="20">
        <f t="shared" si="6"/>
        <v>0</v>
      </c>
      <c r="AU16" s="21">
        <f t="shared" si="7"/>
        <v>0</v>
      </c>
      <c r="AV16" s="22">
        <v>7760</v>
      </c>
      <c r="AW16" s="22">
        <f t="shared" si="8"/>
        <v>20046</v>
      </c>
      <c r="AX16" s="23">
        <f t="shared" si="9"/>
        <v>1797.1238999999998</v>
      </c>
      <c r="AY16" s="24">
        <v>0</v>
      </c>
      <c r="AZ16" s="24">
        <f t="shared" si="10"/>
        <v>0</v>
      </c>
      <c r="BA16" s="25">
        <f t="shared" si="11"/>
        <v>0</v>
      </c>
      <c r="BB16" s="52">
        <v>0</v>
      </c>
      <c r="BC16" s="52">
        <f t="shared" si="12"/>
        <v>0</v>
      </c>
      <c r="BD16" s="27">
        <f t="shared" si="13"/>
        <v>0</v>
      </c>
      <c r="BE16" s="28">
        <v>600</v>
      </c>
      <c r="BF16" s="28">
        <f t="shared" si="14"/>
        <v>1550</v>
      </c>
      <c r="BG16" s="29">
        <f t="shared" si="15"/>
        <v>138.95749999999998</v>
      </c>
      <c r="BH16" s="30">
        <v>200</v>
      </c>
      <c r="BI16" s="30">
        <f t="shared" si="16"/>
        <v>516</v>
      </c>
      <c r="BJ16" s="31">
        <f t="shared" si="17"/>
        <v>46.259399999999999</v>
      </c>
      <c r="BK16" s="32">
        <v>3600</v>
      </c>
      <c r="BL16" s="32">
        <f t="shared" si="18"/>
        <v>9300</v>
      </c>
      <c r="BM16" s="33">
        <f t="shared" si="19"/>
        <v>833.74499999999989</v>
      </c>
      <c r="BN16" s="34">
        <v>1600</v>
      </c>
      <c r="BO16" s="34">
        <f t="shared" si="20"/>
        <v>4133</v>
      </c>
      <c r="BP16" s="35">
        <f t="shared" si="21"/>
        <v>370.52344999999997</v>
      </c>
      <c r="BQ16" s="36">
        <v>800</v>
      </c>
      <c r="BR16" s="36">
        <f t="shared" si="22"/>
        <v>2066</v>
      </c>
      <c r="BS16" s="37">
        <f t="shared" si="23"/>
        <v>185.21689999999998</v>
      </c>
      <c r="BT16" s="38">
        <v>4500</v>
      </c>
      <c r="BU16" s="38">
        <f t="shared" si="24"/>
        <v>11625</v>
      </c>
      <c r="BV16" s="39">
        <f t="shared" si="25"/>
        <v>1042.1812499999999</v>
      </c>
      <c r="BW16" s="53">
        <v>800</v>
      </c>
      <c r="BX16" s="53">
        <f t="shared" si="26"/>
        <v>2066</v>
      </c>
      <c r="BY16" s="41">
        <f t="shared" si="27"/>
        <v>185.21689999999998</v>
      </c>
      <c r="BZ16" s="42">
        <v>1440</v>
      </c>
      <c r="CA16" s="42">
        <f t="shared" si="28"/>
        <v>3720</v>
      </c>
      <c r="CB16" s="43">
        <f t="shared" si="29"/>
        <v>333.49799999999999</v>
      </c>
      <c r="CC16" s="44"/>
      <c r="CD16" s="44">
        <v>1400</v>
      </c>
      <c r="CE16" s="45">
        <f t="shared" si="31"/>
        <v>125.50999999999999</v>
      </c>
      <c r="CF16" s="46"/>
      <c r="CG16" s="46">
        <f t="shared" si="32"/>
        <v>0</v>
      </c>
      <c r="CH16" s="47">
        <f t="shared" si="33"/>
        <v>0</v>
      </c>
      <c r="CI16" s="48">
        <v>800</v>
      </c>
      <c r="CJ16" s="48">
        <f t="shared" si="34"/>
        <v>2066</v>
      </c>
      <c r="CK16" s="49">
        <f t="shared" si="35"/>
        <v>185.21689999999998</v>
      </c>
      <c r="CL16" s="50">
        <v>400</v>
      </c>
      <c r="CM16" s="50">
        <f t="shared" si="36"/>
        <v>1033</v>
      </c>
      <c r="CN16" s="51">
        <f t="shared" si="37"/>
        <v>92.608449999999991</v>
      </c>
      <c r="CO16" s="14">
        <v>12000</v>
      </c>
      <c r="CP16" s="14">
        <v>31000</v>
      </c>
      <c r="CQ16" s="15">
        <f t="shared" si="38"/>
        <v>2779.1499999999996</v>
      </c>
      <c r="CR16" s="16"/>
      <c r="CS16" s="16">
        <f t="shared" si="39"/>
        <v>0</v>
      </c>
      <c r="CT16" s="17">
        <f t="shared" si="40"/>
        <v>0</v>
      </c>
      <c r="CU16" s="64">
        <v>21988</v>
      </c>
      <c r="CV16" s="65">
        <f t="shared" si="41"/>
        <v>1971.2241999999999</v>
      </c>
    </row>
    <row r="17" spans="1:100">
      <c r="A17" s="158"/>
      <c r="B17" s="3" t="s">
        <v>153</v>
      </c>
      <c r="C17" s="4" t="s">
        <v>125</v>
      </c>
      <c r="D17" s="4" t="s">
        <v>126</v>
      </c>
      <c r="E17" s="4" t="s">
        <v>154</v>
      </c>
      <c r="F17" s="4" t="s">
        <v>128</v>
      </c>
      <c r="G17" s="4" t="s">
        <v>150</v>
      </c>
      <c r="H17" s="4" t="s">
        <v>150</v>
      </c>
      <c r="I17" s="5">
        <v>150000</v>
      </c>
      <c r="J17" s="5">
        <v>0.24099999999999999</v>
      </c>
      <c r="K17" s="161"/>
      <c r="L17" s="5">
        <v>0.24066000000000001</v>
      </c>
      <c r="M17" s="5">
        <v>36099</v>
      </c>
      <c r="N17" s="161"/>
      <c r="O17" s="5">
        <v>33.311</v>
      </c>
      <c r="P17" s="4" t="s">
        <v>129</v>
      </c>
      <c r="Q17" s="4" t="s">
        <v>63</v>
      </c>
      <c r="R17" s="4" t="s">
        <v>64</v>
      </c>
      <c r="S17" s="4" t="s">
        <v>65</v>
      </c>
      <c r="T17" s="4" t="s">
        <v>66</v>
      </c>
      <c r="U17" s="4" t="s">
        <v>67</v>
      </c>
      <c r="V17" s="4" t="s">
        <v>130</v>
      </c>
      <c r="W17" s="4" t="s">
        <v>155</v>
      </c>
      <c r="X17" s="4" t="s">
        <v>156</v>
      </c>
      <c r="Y17" s="5">
        <v>0.24</v>
      </c>
      <c r="Z17" s="4" t="s">
        <v>36</v>
      </c>
      <c r="AA17" s="5">
        <v>11.91</v>
      </c>
      <c r="AB17" s="5">
        <v>10</v>
      </c>
      <c r="AC17" s="4" t="s">
        <v>69</v>
      </c>
      <c r="AD17" s="4" t="s">
        <v>35</v>
      </c>
      <c r="AE17" s="6"/>
      <c r="AF17" s="5">
        <v>30</v>
      </c>
      <c r="AG17" s="4" t="s">
        <v>70</v>
      </c>
      <c r="AH17" s="5">
        <v>0</v>
      </c>
      <c r="AI17" s="5">
        <v>-0.420459625</v>
      </c>
      <c r="AJ17" s="14">
        <v>3600</v>
      </c>
      <c r="AK17" s="14">
        <f t="shared" si="0"/>
        <v>9300</v>
      </c>
      <c r="AL17" s="15">
        <f t="shared" si="1"/>
        <v>2238.1379999999999</v>
      </c>
      <c r="AM17" s="16">
        <v>120</v>
      </c>
      <c r="AN17" s="16">
        <f t="shared" si="2"/>
        <v>310</v>
      </c>
      <c r="AO17" s="17">
        <f t="shared" si="3"/>
        <v>74.604600000000005</v>
      </c>
      <c r="AP17" s="18">
        <v>300</v>
      </c>
      <c r="AQ17" s="18">
        <f t="shared" si="4"/>
        <v>775</v>
      </c>
      <c r="AR17" s="19">
        <f t="shared" si="5"/>
        <v>186.51150000000001</v>
      </c>
      <c r="AS17" s="20">
        <v>20000</v>
      </c>
      <c r="AT17" s="20">
        <f t="shared" si="6"/>
        <v>51666</v>
      </c>
      <c r="AU17" s="21">
        <f t="shared" si="7"/>
        <v>12433.939560000001</v>
      </c>
      <c r="AV17" s="22">
        <v>960</v>
      </c>
      <c r="AW17" s="22">
        <f t="shared" si="8"/>
        <v>2480</v>
      </c>
      <c r="AX17" s="23">
        <f t="shared" si="9"/>
        <v>596.83680000000004</v>
      </c>
      <c r="AY17" s="24">
        <v>210</v>
      </c>
      <c r="AZ17" s="24">
        <f t="shared" si="10"/>
        <v>542</v>
      </c>
      <c r="BA17" s="25">
        <f t="shared" si="11"/>
        <v>130.43772000000001</v>
      </c>
      <c r="BB17" s="52">
        <v>600</v>
      </c>
      <c r="BC17" s="52">
        <f t="shared" si="12"/>
        <v>1550</v>
      </c>
      <c r="BD17" s="27">
        <f t="shared" si="13"/>
        <v>373.02300000000002</v>
      </c>
      <c r="BE17" s="28">
        <v>9500</v>
      </c>
      <c r="BF17" s="28">
        <f t="shared" si="14"/>
        <v>24541</v>
      </c>
      <c r="BG17" s="29">
        <f t="shared" si="15"/>
        <v>5906.0370600000006</v>
      </c>
      <c r="BH17" s="30">
        <v>3600</v>
      </c>
      <c r="BI17" s="30">
        <f t="shared" si="16"/>
        <v>9300</v>
      </c>
      <c r="BJ17" s="31">
        <f t="shared" si="17"/>
        <v>2238.1379999999999</v>
      </c>
      <c r="BK17" s="32">
        <v>150</v>
      </c>
      <c r="BL17" s="32">
        <f t="shared" si="18"/>
        <v>387</v>
      </c>
      <c r="BM17" s="33">
        <f t="shared" si="19"/>
        <v>93.135420000000011</v>
      </c>
      <c r="BN17" s="34">
        <v>600</v>
      </c>
      <c r="BO17" s="34">
        <f t="shared" si="20"/>
        <v>1550</v>
      </c>
      <c r="BP17" s="35">
        <f t="shared" si="21"/>
        <v>373.02300000000002</v>
      </c>
      <c r="BQ17" s="36">
        <v>300</v>
      </c>
      <c r="BR17" s="36">
        <f t="shared" si="22"/>
        <v>775</v>
      </c>
      <c r="BS17" s="37">
        <f t="shared" si="23"/>
        <v>186.51150000000001</v>
      </c>
      <c r="BT17" s="38">
        <v>120</v>
      </c>
      <c r="BU17" s="38">
        <f t="shared" si="24"/>
        <v>310</v>
      </c>
      <c r="BV17" s="39">
        <f t="shared" si="25"/>
        <v>74.604600000000005</v>
      </c>
      <c r="BW17" s="53">
        <v>300</v>
      </c>
      <c r="BX17" s="53">
        <f t="shared" si="26"/>
        <v>775</v>
      </c>
      <c r="BY17" s="41">
        <f t="shared" si="27"/>
        <v>186.51150000000001</v>
      </c>
      <c r="BZ17" s="42">
        <v>0</v>
      </c>
      <c r="CA17" s="42">
        <f t="shared" si="28"/>
        <v>0</v>
      </c>
      <c r="CB17" s="43">
        <f t="shared" si="29"/>
        <v>0</v>
      </c>
      <c r="CC17" s="44"/>
      <c r="CD17" s="44">
        <v>450</v>
      </c>
      <c r="CE17" s="45">
        <f t="shared" si="31"/>
        <v>108.29700000000001</v>
      </c>
      <c r="CF17" s="46"/>
      <c r="CG17" s="46">
        <f t="shared" si="32"/>
        <v>0</v>
      </c>
      <c r="CH17" s="47">
        <f t="shared" si="33"/>
        <v>0</v>
      </c>
      <c r="CI17" s="48">
        <v>1800</v>
      </c>
      <c r="CJ17" s="48">
        <f t="shared" si="34"/>
        <v>4650</v>
      </c>
      <c r="CK17" s="49">
        <f t="shared" si="35"/>
        <v>1119.069</v>
      </c>
      <c r="CL17" s="50">
        <v>600</v>
      </c>
      <c r="CM17" s="50">
        <f t="shared" si="36"/>
        <v>1550</v>
      </c>
      <c r="CN17" s="51">
        <f t="shared" si="37"/>
        <v>373.02300000000002</v>
      </c>
      <c r="CO17" s="14">
        <v>3000</v>
      </c>
      <c r="CP17" s="14">
        <v>7500</v>
      </c>
      <c r="CQ17" s="15">
        <f t="shared" si="38"/>
        <v>1804.95</v>
      </c>
      <c r="CR17" s="16"/>
      <c r="CS17" s="16">
        <f t="shared" si="39"/>
        <v>0</v>
      </c>
      <c r="CT17" s="17">
        <f t="shared" si="40"/>
        <v>0</v>
      </c>
      <c r="CU17" s="64">
        <v>31589</v>
      </c>
      <c r="CV17" s="65">
        <f t="shared" si="41"/>
        <v>7602.20874</v>
      </c>
    </row>
    <row r="18" spans="1:100">
      <c r="A18" s="159"/>
      <c r="B18" s="3" t="s">
        <v>157</v>
      </c>
      <c r="C18" s="4" t="s">
        <v>125</v>
      </c>
      <c r="D18" s="4" t="s">
        <v>126</v>
      </c>
      <c r="E18" s="4" t="s">
        <v>158</v>
      </c>
      <c r="F18" s="4" t="s">
        <v>128</v>
      </c>
      <c r="G18" s="4" t="s">
        <v>159</v>
      </c>
      <c r="H18" s="4" t="s">
        <v>159</v>
      </c>
      <c r="I18" s="5">
        <v>25000</v>
      </c>
      <c r="J18" s="5">
        <v>0.34</v>
      </c>
      <c r="K18" s="162"/>
      <c r="L18" s="5">
        <v>0.33066000000000001</v>
      </c>
      <c r="M18" s="5">
        <v>8266.5</v>
      </c>
      <c r="N18" s="162"/>
      <c r="O18" s="5">
        <v>33.375999999999998</v>
      </c>
      <c r="P18" s="4" t="s">
        <v>129</v>
      </c>
      <c r="Q18" s="4" t="s">
        <v>63</v>
      </c>
      <c r="R18" s="4" t="s">
        <v>64</v>
      </c>
      <c r="S18" s="4" t="s">
        <v>65</v>
      </c>
      <c r="T18" s="4" t="s">
        <v>66</v>
      </c>
      <c r="U18" s="4" t="s">
        <v>67</v>
      </c>
      <c r="V18" s="4" t="s">
        <v>130</v>
      </c>
      <c r="W18" s="4" t="s">
        <v>160</v>
      </c>
      <c r="X18" s="4" t="s">
        <v>161</v>
      </c>
      <c r="Y18" s="5">
        <v>0.33</v>
      </c>
      <c r="Z18" s="4" t="s">
        <v>36</v>
      </c>
      <c r="AA18" s="5">
        <v>16.38</v>
      </c>
      <c r="AB18" s="5">
        <v>10</v>
      </c>
      <c r="AC18" s="4" t="s">
        <v>69</v>
      </c>
      <c r="AD18" s="4" t="s">
        <v>35</v>
      </c>
      <c r="AE18" s="6"/>
      <c r="AF18" s="5">
        <v>30</v>
      </c>
      <c r="AG18" s="4" t="s">
        <v>70</v>
      </c>
      <c r="AH18" s="5">
        <v>0</v>
      </c>
      <c r="AI18" s="5">
        <v>-0.420459625</v>
      </c>
      <c r="AJ18" s="14">
        <v>900</v>
      </c>
      <c r="AK18" s="14">
        <f t="shared" si="0"/>
        <v>2325</v>
      </c>
      <c r="AL18" s="15">
        <f t="shared" si="1"/>
        <v>768.78449999999998</v>
      </c>
      <c r="AM18" s="16">
        <v>0</v>
      </c>
      <c r="AN18" s="16">
        <f t="shared" si="2"/>
        <v>0</v>
      </c>
      <c r="AO18" s="17">
        <f t="shared" si="3"/>
        <v>0</v>
      </c>
      <c r="AP18" s="18">
        <v>0</v>
      </c>
      <c r="AQ18" s="18">
        <f t="shared" si="4"/>
        <v>0</v>
      </c>
      <c r="AR18" s="19">
        <f t="shared" si="5"/>
        <v>0</v>
      </c>
      <c r="AS18" s="20"/>
      <c r="AT18" s="20">
        <f t="shared" si="6"/>
        <v>0</v>
      </c>
      <c r="AU18" s="21">
        <f t="shared" si="7"/>
        <v>0</v>
      </c>
      <c r="AV18" s="22"/>
      <c r="AW18" s="22">
        <f t="shared" si="8"/>
        <v>0</v>
      </c>
      <c r="AX18" s="23">
        <f t="shared" si="9"/>
        <v>0</v>
      </c>
      <c r="AY18" s="24">
        <v>360</v>
      </c>
      <c r="AZ18" s="24">
        <f t="shared" si="10"/>
        <v>930</v>
      </c>
      <c r="BA18" s="25">
        <f t="shared" si="11"/>
        <v>307.5138</v>
      </c>
      <c r="BB18" s="52">
        <v>300</v>
      </c>
      <c r="BC18" s="52">
        <f t="shared" si="12"/>
        <v>775</v>
      </c>
      <c r="BD18" s="27">
        <f t="shared" si="13"/>
        <v>256.26150000000001</v>
      </c>
      <c r="BE18" s="28">
        <v>300</v>
      </c>
      <c r="BF18" s="28">
        <f t="shared" si="14"/>
        <v>775</v>
      </c>
      <c r="BG18" s="29">
        <f t="shared" si="15"/>
        <v>256.26150000000001</v>
      </c>
      <c r="BH18" s="30">
        <v>1500</v>
      </c>
      <c r="BI18" s="30">
        <f t="shared" si="16"/>
        <v>3875</v>
      </c>
      <c r="BJ18" s="31">
        <f t="shared" si="17"/>
        <v>1281.3075000000001</v>
      </c>
      <c r="BK18" s="32">
        <v>150</v>
      </c>
      <c r="BL18" s="32">
        <f t="shared" si="18"/>
        <v>387</v>
      </c>
      <c r="BM18" s="33">
        <f t="shared" si="19"/>
        <v>127.96542000000001</v>
      </c>
      <c r="BN18" s="34">
        <v>0</v>
      </c>
      <c r="BO18" s="34">
        <f t="shared" si="20"/>
        <v>0</v>
      </c>
      <c r="BP18" s="35">
        <f t="shared" si="21"/>
        <v>0</v>
      </c>
      <c r="BQ18" s="36"/>
      <c r="BR18" s="36">
        <f t="shared" si="22"/>
        <v>0</v>
      </c>
      <c r="BS18" s="37">
        <f t="shared" si="23"/>
        <v>0</v>
      </c>
      <c r="BT18" s="38">
        <v>0</v>
      </c>
      <c r="BU18" s="38">
        <f t="shared" si="24"/>
        <v>0</v>
      </c>
      <c r="BV18" s="39">
        <f t="shared" si="25"/>
        <v>0</v>
      </c>
      <c r="BW18" s="53">
        <v>0</v>
      </c>
      <c r="BX18" s="53">
        <f t="shared" si="26"/>
        <v>0</v>
      </c>
      <c r="BY18" s="41">
        <f t="shared" si="27"/>
        <v>0</v>
      </c>
      <c r="BZ18" s="42">
        <v>0</v>
      </c>
      <c r="CA18" s="42">
        <f t="shared" si="28"/>
        <v>0</v>
      </c>
      <c r="CB18" s="43">
        <f t="shared" si="29"/>
        <v>0</v>
      </c>
      <c r="CC18" s="44"/>
      <c r="CD18" s="44">
        <v>150</v>
      </c>
      <c r="CE18" s="45">
        <f t="shared" si="31"/>
        <v>49.599000000000004</v>
      </c>
      <c r="CF18" s="46"/>
      <c r="CG18" s="46">
        <f t="shared" si="32"/>
        <v>0</v>
      </c>
      <c r="CH18" s="47">
        <f t="shared" si="33"/>
        <v>0</v>
      </c>
      <c r="CI18" s="48">
        <v>1200</v>
      </c>
      <c r="CJ18" s="48">
        <f t="shared" si="34"/>
        <v>3100</v>
      </c>
      <c r="CK18" s="49">
        <f t="shared" si="35"/>
        <v>1025.046</v>
      </c>
      <c r="CL18" s="50">
        <v>0</v>
      </c>
      <c r="CM18" s="50">
        <f t="shared" si="36"/>
        <v>0</v>
      </c>
      <c r="CN18" s="51">
        <f t="shared" si="37"/>
        <v>0</v>
      </c>
      <c r="CO18" s="14">
        <v>1500</v>
      </c>
      <c r="CP18" s="14">
        <v>4500</v>
      </c>
      <c r="CQ18" s="15">
        <f t="shared" si="38"/>
        <v>1487.97</v>
      </c>
      <c r="CR18" s="16"/>
      <c r="CS18" s="16">
        <f t="shared" si="39"/>
        <v>0</v>
      </c>
      <c r="CT18" s="17">
        <f t="shared" si="40"/>
        <v>0</v>
      </c>
      <c r="CU18" s="64">
        <v>8183</v>
      </c>
      <c r="CV18" s="65">
        <f t="shared" si="41"/>
        <v>2705.7907800000003</v>
      </c>
    </row>
    <row r="19" spans="1:100">
      <c r="A19" s="7" t="s">
        <v>162</v>
      </c>
      <c r="B19" s="3" t="s">
        <v>36</v>
      </c>
      <c r="C19" s="4" t="s">
        <v>163</v>
      </c>
      <c r="D19" s="4" t="s">
        <v>164</v>
      </c>
      <c r="E19" s="4" t="s">
        <v>165</v>
      </c>
      <c r="F19" s="4" t="s">
        <v>166</v>
      </c>
      <c r="G19" s="4" t="s">
        <v>167</v>
      </c>
      <c r="H19" s="4" t="s">
        <v>167</v>
      </c>
      <c r="I19" s="5">
        <v>2000</v>
      </c>
      <c r="J19" s="5">
        <v>3077.67</v>
      </c>
      <c r="K19" s="8">
        <v>6155340</v>
      </c>
      <c r="L19" s="5">
        <v>3077.67</v>
      </c>
      <c r="M19" s="5">
        <v>6155340</v>
      </c>
      <c r="N19" s="8">
        <v>6155340</v>
      </c>
      <c r="O19" s="5">
        <v>33.35</v>
      </c>
      <c r="P19" s="4" t="s">
        <v>62</v>
      </c>
      <c r="Q19" s="4" t="s">
        <v>63</v>
      </c>
      <c r="R19" s="4" t="s">
        <v>64</v>
      </c>
      <c r="S19" s="4" t="s">
        <v>65</v>
      </c>
      <c r="T19" s="4" t="s">
        <v>66</v>
      </c>
      <c r="U19" s="4" t="s">
        <v>67</v>
      </c>
      <c r="V19" s="4" t="s">
        <v>68</v>
      </c>
      <c r="W19" s="4" t="s">
        <v>168</v>
      </c>
      <c r="X19" s="4" t="s">
        <v>169</v>
      </c>
      <c r="Y19" s="5">
        <v>3077.67</v>
      </c>
      <c r="Z19" s="4" t="s">
        <v>59</v>
      </c>
      <c r="AA19" s="5">
        <v>5079.38</v>
      </c>
      <c r="AB19" s="5">
        <v>10</v>
      </c>
      <c r="AC19" s="4" t="s">
        <v>69</v>
      </c>
      <c r="AD19" s="4" t="s">
        <v>35</v>
      </c>
      <c r="AE19" s="6"/>
      <c r="AF19" s="5">
        <v>1</v>
      </c>
      <c r="AG19" s="4" t="s">
        <v>70</v>
      </c>
      <c r="AH19" s="5">
        <v>0</v>
      </c>
      <c r="AI19" s="5">
        <v>0</v>
      </c>
      <c r="AJ19" s="14">
        <v>300</v>
      </c>
      <c r="AK19" s="14">
        <f t="shared" si="0"/>
        <v>775</v>
      </c>
      <c r="AL19" s="15">
        <f t="shared" si="1"/>
        <v>2385194.25</v>
      </c>
      <c r="AM19" s="16">
        <v>174</v>
      </c>
      <c r="AN19" s="16">
        <f t="shared" si="2"/>
        <v>449</v>
      </c>
      <c r="AO19" s="17">
        <f t="shared" si="3"/>
        <v>1381873.83</v>
      </c>
      <c r="AP19" s="18">
        <v>0</v>
      </c>
      <c r="AQ19" s="18">
        <f t="shared" si="4"/>
        <v>0</v>
      </c>
      <c r="AR19" s="19">
        <f t="shared" si="5"/>
        <v>0</v>
      </c>
      <c r="AS19" s="20"/>
      <c r="AT19" s="20">
        <f t="shared" si="6"/>
        <v>0</v>
      </c>
      <c r="AU19" s="21">
        <f t="shared" si="7"/>
        <v>0</v>
      </c>
      <c r="AV19" s="22"/>
      <c r="AW19" s="22">
        <f t="shared" si="8"/>
        <v>0</v>
      </c>
      <c r="AX19" s="23">
        <f t="shared" si="9"/>
        <v>0</v>
      </c>
      <c r="AY19" s="24">
        <v>0</v>
      </c>
      <c r="AZ19" s="24">
        <f t="shared" si="10"/>
        <v>0</v>
      </c>
      <c r="BA19" s="25">
        <f t="shared" si="11"/>
        <v>0</v>
      </c>
      <c r="BB19" s="52">
        <v>0</v>
      </c>
      <c r="BC19" s="52">
        <f t="shared" si="12"/>
        <v>0</v>
      </c>
      <c r="BD19" s="27">
        <f t="shared" si="13"/>
        <v>0</v>
      </c>
      <c r="BE19" s="28">
        <v>0</v>
      </c>
      <c r="BF19" s="28">
        <f t="shared" si="14"/>
        <v>0</v>
      </c>
      <c r="BG19" s="29">
        <f t="shared" si="15"/>
        <v>0</v>
      </c>
      <c r="BH19" s="30">
        <v>0</v>
      </c>
      <c r="BI19" s="30">
        <f t="shared" si="16"/>
        <v>0</v>
      </c>
      <c r="BJ19" s="31">
        <f t="shared" si="17"/>
        <v>0</v>
      </c>
      <c r="BK19" s="32"/>
      <c r="BL19" s="32">
        <f t="shared" si="18"/>
        <v>0</v>
      </c>
      <c r="BM19" s="33">
        <f t="shared" si="19"/>
        <v>0</v>
      </c>
      <c r="BN19" s="34">
        <v>0</v>
      </c>
      <c r="BO19" s="34">
        <f t="shared" si="20"/>
        <v>0</v>
      </c>
      <c r="BP19" s="35">
        <f t="shared" si="21"/>
        <v>0</v>
      </c>
      <c r="BQ19" s="36">
        <v>90</v>
      </c>
      <c r="BR19" s="36">
        <f t="shared" si="22"/>
        <v>232</v>
      </c>
      <c r="BS19" s="37">
        <f t="shared" si="23"/>
        <v>714019.44000000006</v>
      </c>
      <c r="BT19" s="38">
        <v>0</v>
      </c>
      <c r="BU19" s="38">
        <f t="shared" si="24"/>
        <v>0</v>
      </c>
      <c r="BV19" s="39">
        <f t="shared" si="25"/>
        <v>0</v>
      </c>
      <c r="BW19" s="53">
        <v>0</v>
      </c>
      <c r="BX19" s="53">
        <f t="shared" si="26"/>
        <v>0</v>
      </c>
      <c r="BY19" s="41">
        <f t="shared" si="27"/>
        <v>0</v>
      </c>
      <c r="BZ19" s="42">
        <v>200</v>
      </c>
      <c r="CA19" s="42">
        <f t="shared" si="28"/>
        <v>516</v>
      </c>
      <c r="CB19" s="43">
        <f t="shared" si="29"/>
        <v>1588077.72</v>
      </c>
      <c r="CC19" s="44"/>
      <c r="CD19" s="44">
        <f t="shared" si="30"/>
        <v>0</v>
      </c>
      <c r="CE19" s="45">
        <f t="shared" si="31"/>
        <v>0</v>
      </c>
      <c r="CF19" s="46"/>
      <c r="CG19" s="46">
        <f t="shared" si="32"/>
        <v>0</v>
      </c>
      <c r="CH19" s="47">
        <f t="shared" si="33"/>
        <v>0</v>
      </c>
      <c r="CI19" s="48">
        <v>0</v>
      </c>
      <c r="CJ19" s="48">
        <f t="shared" si="34"/>
        <v>0</v>
      </c>
      <c r="CK19" s="49">
        <f t="shared" si="35"/>
        <v>0</v>
      </c>
      <c r="CL19" s="50">
        <v>0</v>
      </c>
      <c r="CM19" s="50">
        <f t="shared" si="36"/>
        <v>0</v>
      </c>
      <c r="CN19" s="51">
        <f t="shared" si="37"/>
        <v>0</v>
      </c>
      <c r="CO19" s="14"/>
      <c r="CP19" s="14">
        <v>0</v>
      </c>
      <c r="CQ19" s="15">
        <f t="shared" si="38"/>
        <v>0</v>
      </c>
      <c r="CR19" s="16"/>
      <c r="CS19" s="16">
        <f t="shared" si="39"/>
        <v>0</v>
      </c>
      <c r="CT19" s="17">
        <f t="shared" si="40"/>
        <v>0</v>
      </c>
      <c r="CU19" s="64">
        <v>28</v>
      </c>
      <c r="CV19" s="65">
        <f t="shared" si="41"/>
        <v>86174.760000000009</v>
      </c>
    </row>
    <row r="20" spans="1:100">
      <c r="A20" s="157" t="s">
        <v>170</v>
      </c>
      <c r="B20" s="3" t="s">
        <v>36</v>
      </c>
      <c r="C20" s="4" t="s">
        <v>171</v>
      </c>
      <c r="D20" s="4" t="s">
        <v>172</v>
      </c>
      <c r="E20" s="4" t="s">
        <v>173</v>
      </c>
      <c r="F20" s="4" t="s">
        <v>174</v>
      </c>
      <c r="G20" s="4" t="s">
        <v>175</v>
      </c>
      <c r="H20" s="4" t="s">
        <v>175</v>
      </c>
      <c r="I20" s="5">
        <v>2100</v>
      </c>
      <c r="J20" s="5">
        <v>110.33</v>
      </c>
      <c r="K20" s="160">
        <v>1473273</v>
      </c>
      <c r="L20" s="5">
        <v>110.32424</v>
      </c>
      <c r="M20" s="5">
        <v>231680.90400000001</v>
      </c>
      <c r="N20" s="160">
        <v>1473244.5240000002</v>
      </c>
      <c r="O20" s="5">
        <v>50</v>
      </c>
      <c r="P20" s="4" t="s">
        <v>62</v>
      </c>
      <c r="Q20" s="4" t="s">
        <v>63</v>
      </c>
      <c r="R20" s="4" t="s">
        <v>64</v>
      </c>
      <c r="S20" s="4" t="s">
        <v>65</v>
      </c>
      <c r="T20" s="4" t="s">
        <v>66</v>
      </c>
      <c r="U20" s="4" t="s">
        <v>67</v>
      </c>
      <c r="V20" s="4" t="s">
        <v>68</v>
      </c>
      <c r="W20" s="4" t="s">
        <v>176</v>
      </c>
      <c r="X20" s="4" t="s">
        <v>177</v>
      </c>
      <c r="Y20" s="5">
        <v>110.32</v>
      </c>
      <c r="Z20" s="4" t="s">
        <v>51</v>
      </c>
      <c r="AA20" s="5">
        <v>728.14</v>
      </c>
      <c r="AB20" s="5">
        <v>10</v>
      </c>
      <c r="AC20" s="4" t="s">
        <v>136</v>
      </c>
      <c r="AD20" s="4" t="s">
        <v>35</v>
      </c>
      <c r="AE20" s="6">
        <v>42198</v>
      </c>
      <c r="AF20" s="5">
        <v>3</v>
      </c>
      <c r="AG20" s="4" t="s">
        <v>137</v>
      </c>
      <c r="AH20" s="5">
        <v>0</v>
      </c>
      <c r="AI20" s="5">
        <v>-1.932839E-3</v>
      </c>
      <c r="AJ20" s="14">
        <v>12</v>
      </c>
      <c r="AK20" s="14">
        <f t="shared" si="0"/>
        <v>31</v>
      </c>
      <c r="AL20" s="15">
        <f t="shared" si="1"/>
        <v>3420.0514400000002</v>
      </c>
      <c r="AM20" s="16">
        <v>0</v>
      </c>
      <c r="AN20" s="16">
        <f t="shared" si="2"/>
        <v>0</v>
      </c>
      <c r="AO20" s="17">
        <f t="shared" si="3"/>
        <v>0</v>
      </c>
      <c r="AP20" s="18">
        <v>0</v>
      </c>
      <c r="AQ20" s="18">
        <f t="shared" si="4"/>
        <v>0</v>
      </c>
      <c r="AR20" s="19">
        <f t="shared" si="5"/>
        <v>0</v>
      </c>
      <c r="AS20" s="20">
        <v>90</v>
      </c>
      <c r="AT20" s="20">
        <f t="shared" si="6"/>
        <v>232</v>
      </c>
      <c r="AU20" s="21">
        <f t="shared" si="7"/>
        <v>25595.223679999999</v>
      </c>
      <c r="AV20" s="22"/>
      <c r="AW20" s="22">
        <f t="shared" si="8"/>
        <v>0</v>
      </c>
      <c r="AX20" s="23">
        <f t="shared" si="9"/>
        <v>0</v>
      </c>
      <c r="AY20" s="24">
        <v>0</v>
      </c>
      <c r="AZ20" s="24">
        <f t="shared" si="10"/>
        <v>0</v>
      </c>
      <c r="BA20" s="25">
        <f t="shared" si="11"/>
        <v>0</v>
      </c>
      <c r="BB20" s="52">
        <v>0</v>
      </c>
      <c r="BC20" s="52">
        <f t="shared" si="12"/>
        <v>0</v>
      </c>
      <c r="BD20" s="27">
        <f t="shared" si="13"/>
        <v>0</v>
      </c>
      <c r="BE20" s="28">
        <v>12</v>
      </c>
      <c r="BF20" s="28">
        <f t="shared" si="14"/>
        <v>31</v>
      </c>
      <c r="BG20" s="29">
        <f t="shared" si="15"/>
        <v>3420.0514400000002</v>
      </c>
      <c r="BH20" s="30">
        <v>0</v>
      </c>
      <c r="BI20" s="30">
        <f t="shared" si="16"/>
        <v>0</v>
      </c>
      <c r="BJ20" s="31">
        <f t="shared" si="17"/>
        <v>0</v>
      </c>
      <c r="BK20" s="32">
        <v>210</v>
      </c>
      <c r="BL20" s="32">
        <f t="shared" si="18"/>
        <v>542</v>
      </c>
      <c r="BM20" s="33">
        <f t="shared" si="19"/>
        <v>59795.738080000003</v>
      </c>
      <c r="BN20" s="34">
        <v>12</v>
      </c>
      <c r="BO20" s="34">
        <f t="shared" si="20"/>
        <v>31</v>
      </c>
      <c r="BP20" s="35">
        <f t="shared" si="21"/>
        <v>3420.0514400000002</v>
      </c>
      <c r="BQ20" s="36">
        <v>130</v>
      </c>
      <c r="BR20" s="36">
        <f t="shared" si="22"/>
        <v>335</v>
      </c>
      <c r="BS20" s="37">
        <f t="shared" si="23"/>
        <v>36958.6204</v>
      </c>
      <c r="BT20" s="38">
        <v>12</v>
      </c>
      <c r="BU20" s="38">
        <f t="shared" si="24"/>
        <v>31</v>
      </c>
      <c r="BV20" s="39">
        <f t="shared" si="25"/>
        <v>3420.0514400000002</v>
      </c>
      <c r="BW20" s="53">
        <v>12</v>
      </c>
      <c r="BX20" s="53">
        <f t="shared" si="26"/>
        <v>31</v>
      </c>
      <c r="BY20" s="41">
        <f t="shared" si="27"/>
        <v>3420.0514400000002</v>
      </c>
      <c r="BZ20" s="42">
        <v>0</v>
      </c>
      <c r="CA20" s="42">
        <f t="shared" si="28"/>
        <v>0</v>
      </c>
      <c r="CB20" s="43">
        <f t="shared" si="29"/>
        <v>0</v>
      </c>
      <c r="CC20" s="44"/>
      <c r="CD20" s="44">
        <f t="shared" si="30"/>
        <v>0</v>
      </c>
      <c r="CE20" s="45">
        <f t="shared" si="31"/>
        <v>0</v>
      </c>
      <c r="CF20" s="46"/>
      <c r="CG20" s="46">
        <f t="shared" si="32"/>
        <v>0</v>
      </c>
      <c r="CH20" s="47">
        <f t="shared" si="33"/>
        <v>0</v>
      </c>
      <c r="CI20" s="48">
        <v>12</v>
      </c>
      <c r="CJ20" s="48">
        <f t="shared" si="34"/>
        <v>31</v>
      </c>
      <c r="CK20" s="49">
        <f t="shared" si="35"/>
        <v>3420.0514400000002</v>
      </c>
      <c r="CL20" s="50">
        <v>0</v>
      </c>
      <c r="CM20" s="50">
        <f t="shared" si="36"/>
        <v>0</v>
      </c>
      <c r="CN20" s="51">
        <f t="shared" si="37"/>
        <v>0</v>
      </c>
      <c r="CO20" s="14"/>
      <c r="CP20" s="14">
        <v>0</v>
      </c>
      <c r="CQ20" s="15">
        <f t="shared" si="38"/>
        <v>0</v>
      </c>
      <c r="CR20" s="16"/>
      <c r="CS20" s="16">
        <f t="shared" si="39"/>
        <v>0</v>
      </c>
      <c r="CT20" s="17">
        <f t="shared" si="40"/>
        <v>0</v>
      </c>
      <c r="CU20" s="64">
        <v>805</v>
      </c>
      <c r="CV20" s="65">
        <f t="shared" si="41"/>
        <v>88811.013200000001</v>
      </c>
    </row>
    <row r="21" spans="1:100">
      <c r="A21" s="159"/>
      <c r="B21" s="3" t="s">
        <v>54</v>
      </c>
      <c r="C21" s="4" t="s">
        <v>171</v>
      </c>
      <c r="D21" s="4" t="s">
        <v>172</v>
      </c>
      <c r="E21" s="4" t="s">
        <v>178</v>
      </c>
      <c r="F21" s="4" t="s">
        <v>174</v>
      </c>
      <c r="G21" s="4" t="s">
        <v>179</v>
      </c>
      <c r="H21" s="4" t="s">
        <v>179</v>
      </c>
      <c r="I21" s="5">
        <v>3000</v>
      </c>
      <c r="J21" s="5">
        <v>413.86</v>
      </c>
      <c r="K21" s="162"/>
      <c r="L21" s="5">
        <v>413.85453999999999</v>
      </c>
      <c r="M21" s="5">
        <v>1241563.6200000001</v>
      </c>
      <c r="N21" s="162"/>
      <c r="O21" s="5">
        <v>50</v>
      </c>
      <c r="P21" s="4" t="s">
        <v>62</v>
      </c>
      <c r="Q21" s="4" t="s">
        <v>63</v>
      </c>
      <c r="R21" s="4" t="s">
        <v>64</v>
      </c>
      <c r="S21" s="4" t="s">
        <v>65</v>
      </c>
      <c r="T21" s="4" t="s">
        <v>66</v>
      </c>
      <c r="U21" s="4" t="s">
        <v>67</v>
      </c>
      <c r="V21" s="4" t="s">
        <v>68</v>
      </c>
      <c r="W21" s="4" t="s">
        <v>180</v>
      </c>
      <c r="X21" s="4" t="s">
        <v>181</v>
      </c>
      <c r="Y21" s="5">
        <v>413.85</v>
      </c>
      <c r="Z21" s="4" t="s">
        <v>51</v>
      </c>
      <c r="AA21" s="5">
        <v>910.48</v>
      </c>
      <c r="AB21" s="5">
        <v>10</v>
      </c>
      <c r="AC21" s="4" t="s">
        <v>136</v>
      </c>
      <c r="AD21" s="4" t="s">
        <v>35</v>
      </c>
      <c r="AE21" s="6">
        <v>42198</v>
      </c>
      <c r="AF21" s="5">
        <v>1</v>
      </c>
      <c r="AG21" s="4" t="s">
        <v>137</v>
      </c>
      <c r="AH21" s="5">
        <v>0</v>
      </c>
      <c r="AI21" s="5">
        <v>-1.932839E-3</v>
      </c>
      <c r="AJ21" s="14">
        <v>10</v>
      </c>
      <c r="AK21" s="14">
        <f t="shared" si="0"/>
        <v>25</v>
      </c>
      <c r="AL21" s="15">
        <f t="shared" si="1"/>
        <v>10346.363499999999</v>
      </c>
      <c r="AM21" s="16">
        <v>0</v>
      </c>
      <c r="AN21" s="16">
        <f t="shared" si="2"/>
        <v>0</v>
      </c>
      <c r="AO21" s="17">
        <f t="shared" si="3"/>
        <v>0</v>
      </c>
      <c r="AP21" s="18">
        <v>0</v>
      </c>
      <c r="AQ21" s="18">
        <f t="shared" si="4"/>
        <v>0</v>
      </c>
      <c r="AR21" s="19">
        <f t="shared" si="5"/>
        <v>0</v>
      </c>
      <c r="AS21" s="20"/>
      <c r="AT21" s="20">
        <f t="shared" si="6"/>
        <v>0</v>
      </c>
      <c r="AU21" s="21">
        <f t="shared" si="7"/>
        <v>0</v>
      </c>
      <c r="AV21" s="22"/>
      <c r="AW21" s="22">
        <f t="shared" si="8"/>
        <v>0</v>
      </c>
      <c r="AX21" s="23">
        <f t="shared" si="9"/>
        <v>0</v>
      </c>
      <c r="AY21" s="24">
        <v>0</v>
      </c>
      <c r="AZ21" s="24">
        <f t="shared" si="10"/>
        <v>0</v>
      </c>
      <c r="BA21" s="25">
        <f t="shared" si="11"/>
        <v>0</v>
      </c>
      <c r="BB21" s="52">
        <v>0</v>
      </c>
      <c r="BC21" s="52">
        <f t="shared" si="12"/>
        <v>0</v>
      </c>
      <c r="BD21" s="27">
        <f t="shared" si="13"/>
        <v>0</v>
      </c>
      <c r="BE21" s="28">
        <v>10</v>
      </c>
      <c r="BF21" s="28">
        <f t="shared" si="14"/>
        <v>25</v>
      </c>
      <c r="BG21" s="29">
        <f t="shared" si="15"/>
        <v>10346.363499999999</v>
      </c>
      <c r="BH21" s="30">
        <v>0</v>
      </c>
      <c r="BI21" s="30">
        <f t="shared" si="16"/>
        <v>0</v>
      </c>
      <c r="BJ21" s="31">
        <f t="shared" si="17"/>
        <v>0</v>
      </c>
      <c r="BK21" s="32"/>
      <c r="BL21" s="32">
        <f t="shared" si="18"/>
        <v>0</v>
      </c>
      <c r="BM21" s="33">
        <f t="shared" si="19"/>
        <v>0</v>
      </c>
      <c r="BN21" s="34">
        <v>10</v>
      </c>
      <c r="BO21" s="34">
        <f t="shared" si="20"/>
        <v>25</v>
      </c>
      <c r="BP21" s="35">
        <f t="shared" si="21"/>
        <v>10346.363499999999</v>
      </c>
      <c r="BQ21" s="36">
        <v>800</v>
      </c>
      <c r="BR21" s="36">
        <f t="shared" si="22"/>
        <v>2066</v>
      </c>
      <c r="BS21" s="37">
        <f t="shared" si="23"/>
        <v>855023.47963999992</v>
      </c>
      <c r="BT21" s="38">
        <v>10</v>
      </c>
      <c r="BU21" s="38">
        <f t="shared" si="24"/>
        <v>25</v>
      </c>
      <c r="BV21" s="39">
        <f t="shared" si="25"/>
        <v>10346.363499999999</v>
      </c>
      <c r="BW21" s="53">
        <v>30</v>
      </c>
      <c r="BX21" s="53">
        <f t="shared" si="26"/>
        <v>77</v>
      </c>
      <c r="BY21" s="41">
        <f t="shared" si="27"/>
        <v>31866.799579999999</v>
      </c>
      <c r="BZ21" s="42">
        <v>72</v>
      </c>
      <c r="CA21" s="42">
        <f t="shared" si="28"/>
        <v>186</v>
      </c>
      <c r="CB21" s="43">
        <f t="shared" si="29"/>
        <v>76976.944439999992</v>
      </c>
      <c r="CC21" s="44"/>
      <c r="CD21" s="44">
        <v>15</v>
      </c>
      <c r="CE21" s="45">
        <f t="shared" si="31"/>
        <v>6207.8180999999995</v>
      </c>
      <c r="CF21" s="46"/>
      <c r="CG21" s="46">
        <f t="shared" si="32"/>
        <v>0</v>
      </c>
      <c r="CH21" s="47">
        <f t="shared" si="33"/>
        <v>0</v>
      </c>
      <c r="CI21" s="48">
        <v>10</v>
      </c>
      <c r="CJ21" s="48">
        <f t="shared" si="34"/>
        <v>25</v>
      </c>
      <c r="CK21" s="49">
        <f t="shared" si="35"/>
        <v>10346.363499999999</v>
      </c>
      <c r="CL21" s="50">
        <v>0</v>
      </c>
      <c r="CM21" s="50">
        <f t="shared" si="36"/>
        <v>0</v>
      </c>
      <c r="CN21" s="51">
        <f t="shared" si="37"/>
        <v>0</v>
      </c>
      <c r="CO21" s="14"/>
      <c r="CP21" s="14">
        <v>0</v>
      </c>
      <c r="CQ21" s="15">
        <f t="shared" si="38"/>
        <v>0</v>
      </c>
      <c r="CR21" s="16"/>
      <c r="CS21" s="16">
        <f t="shared" si="39"/>
        <v>0</v>
      </c>
      <c r="CT21" s="17">
        <f t="shared" si="40"/>
        <v>0</v>
      </c>
      <c r="CU21" s="64">
        <v>531</v>
      </c>
      <c r="CV21" s="65">
        <f t="shared" si="41"/>
        <v>219756.76074</v>
      </c>
    </row>
    <row r="22" spans="1:100">
      <c r="A22" s="7" t="s">
        <v>182</v>
      </c>
      <c r="B22" s="3" t="s">
        <v>36</v>
      </c>
      <c r="C22" s="4" t="s">
        <v>183</v>
      </c>
      <c r="D22" s="4" t="s">
        <v>184</v>
      </c>
      <c r="E22" s="4" t="s">
        <v>185</v>
      </c>
      <c r="F22" s="4" t="s">
        <v>186</v>
      </c>
      <c r="G22" s="4" t="s">
        <v>187</v>
      </c>
      <c r="H22" s="4" t="s">
        <v>187</v>
      </c>
      <c r="I22" s="5">
        <v>300000</v>
      </c>
      <c r="J22" s="5">
        <v>0.8</v>
      </c>
      <c r="K22" s="8">
        <v>240000</v>
      </c>
      <c r="L22" s="5">
        <v>0.57599999999999996</v>
      </c>
      <c r="M22" s="5">
        <v>172800</v>
      </c>
      <c r="N22" s="8">
        <v>172800</v>
      </c>
      <c r="O22" s="5">
        <v>51.262</v>
      </c>
      <c r="P22" s="4" t="s">
        <v>188</v>
      </c>
      <c r="Q22" s="4" t="s">
        <v>63</v>
      </c>
      <c r="R22" s="4" t="s">
        <v>64</v>
      </c>
      <c r="S22" s="4" t="s">
        <v>65</v>
      </c>
      <c r="T22" s="4" t="s">
        <v>66</v>
      </c>
      <c r="U22" s="4" t="s">
        <v>67</v>
      </c>
      <c r="V22" s="4" t="s">
        <v>145</v>
      </c>
      <c r="W22" s="4" t="s">
        <v>189</v>
      </c>
      <c r="X22" s="4" t="s">
        <v>190</v>
      </c>
      <c r="Y22" s="5">
        <v>0.78</v>
      </c>
      <c r="Z22" s="4" t="s">
        <v>59</v>
      </c>
      <c r="AA22" s="5">
        <v>6.5</v>
      </c>
      <c r="AB22" s="5">
        <v>10</v>
      </c>
      <c r="AC22" s="4" t="s">
        <v>69</v>
      </c>
      <c r="AD22" s="4" t="s">
        <v>35</v>
      </c>
      <c r="AE22" s="6"/>
      <c r="AF22" s="5">
        <v>5</v>
      </c>
      <c r="AG22" s="4" t="s">
        <v>70</v>
      </c>
      <c r="AH22" s="5">
        <v>26.152999999999999</v>
      </c>
      <c r="AI22" s="5">
        <v>-28</v>
      </c>
      <c r="AJ22" s="14">
        <v>15000</v>
      </c>
      <c r="AK22" s="14">
        <f t="shared" si="0"/>
        <v>38750</v>
      </c>
      <c r="AL22" s="15">
        <f t="shared" si="1"/>
        <v>22320</v>
      </c>
      <c r="AM22" s="16">
        <v>2500</v>
      </c>
      <c r="AN22" s="16">
        <f t="shared" si="2"/>
        <v>6458</v>
      </c>
      <c r="AO22" s="17">
        <f t="shared" si="3"/>
        <v>3719.8079999999995</v>
      </c>
      <c r="AP22" s="18">
        <v>3500</v>
      </c>
      <c r="AQ22" s="18">
        <f t="shared" si="4"/>
        <v>9041</v>
      </c>
      <c r="AR22" s="19">
        <f t="shared" si="5"/>
        <v>5207.616</v>
      </c>
      <c r="AS22" s="20">
        <v>10000</v>
      </c>
      <c r="AT22" s="20">
        <f t="shared" si="6"/>
        <v>25833</v>
      </c>
      <c r="AU22" s="21">
        <f t="shared" si="7"/>
        <v>14879.807999999999</v>
      </c>
      <c r="AV22" s="22">
        <v>20000</v>
      </c>
      <c r="AW22" s="22">
        <f t="shared" si="8"/>
        <v>51666</v>
      </c>
      <c r="AX22" s="23">
        <f t="shared" si="9"/>
        <v>29759.615999999998</v>
      </c>
      <c r="AY22" s="24">
        <v>2500</v>
      </c>
      <c r="AZ22" s="24">
        <f t="shared" si="10"/>
        <v>6458</v>
      </c>
      <c r="BA22" s="25">
        <f t="shared" si="11"/>
        <v>3719.8079999999995</v>
      </c>
      <c r="BB22" s="52">
        <v>2500</v>
      </c>
      <c r="BC22" s="52">
        <f t="shared" si="12"/>
        <v>6458</v>
      </c>
      <c r="BD22" s="27">
        <f t="shared" si="13"/>
        <v>3719.8079999999995</v>
      </c>
      <c r="BE22" s="28">
        <v>10000</v>
      </c>
      <c r="BF22" s="28">
        <f t="shared" si="14"/>
        <v>25833</v>
      </c>
      <c r="BG22" s="29">
        <f t="shared" si="15"/>
        <v>14879.807999999999</v>
      </c>
      <c r="BH22" s="30">
        <v>3000</v>
      </c>
      <c r="BI22" s="30">
        <f t="shared" si="16"/>
        <v>7750</v>
      </c>
      <c r="BJ22" s="31">
        <f t="shared" si="17"/>
        <v>4464</v>
      </c>
      <c r="BK22" s="32">
        <v>8500</v>
      </c>
      <c r="BL22" s="32">
        <f t="shared" si="18"/>
        <v>21958</v>
      </c>
      <c r="BM22" s="33">
        <f t="shared" si="19"/>
        <v>12647.807999999999</v>
      </c>
      <c r="BN22" s="34">
        <v>8000</v>
      </c>
      <c r="BO22" s="34">
        <f t="shared" si="20"/>
        <v>20666</v>
      </c>
      <c r="BP22" s="35">
        <f t="shared" si="21"/>
        <v>11903.616</v>
      </c>
      <c r="BQ22" s="36">
        <v>9000</v>
      </c>
      <c r="BR22" s="36">
        <f t="shared" si="22"/>
        <v>23250</v>
      </c>
      <c r="BS22" s="37">
        <f t="shared" si="23"/>
        <v>13391.999999999998</v>
      </c>
      <c r="BT22" s="38">
        <v>1500</v>
      </c>
      <c r="BU22" s="38">
        <f t="shared" si="24"/>
        <v>3875</v>
      </c>
      <c r="BV22" s="39">
        <f t="shared" si="25"/>
        <v>2232</v>
      </c>
      <c r="BW22" s="53">
        <v>4000</v>
      </c>
      <c r="BX22" s="53">
        <f t="shared" si="26"/>
        <v>10333</v>
      </c>
      <c r="BY22" s="41">
        <f t="shared" si="27"/>
        <v>5951.808</v>
      </c>
      <c r="BZ22" s="42">
        <v>1500</v>
      </c>
      <c r="CA22" s="42">
        <f t="shared" si="28"/>
        <v>3875</v>
      </c>
      <c r="CB22" s="43">
        <f t="shared" si="29"/>
        <v>2232</v>
      </c>
      <c r="CC22" s="44"/>
      <c r="CD22" s="44">
        <v>12000</v>
      </c>
      <c r="CE22" s="45">
        <f t="shared" si="31"/>
        <v>6911.9999999999991</v>
      </c>
      <c r="CF22" s="46">
        <v>4000</v>
      </c>
      <c r="CG22" s="46">
        <f t="shared" si="32"/>
        <v>10333</v>
      </c>
      <c r="CH22" s="47">
        <f t="shared" si="33"/>
        <v>5951.808</v>
      </c>
      <c r="CI22" s="48">
        <v>350</v>
      </c>
      <c r="CJ22" s="48">
        <f t="shared" si="34"/>
        <v>904</v>
      </c>
      <c r="CK22" s="49">
        <f t="shared" si="35"/>
        <v>520.70399999999995</v>
      </c>
      <c r="CL22" s="50">
        <v>4000</v>
      </c>
      <c r="CM22" s="50">
        <f t="shared" si="36"/>
        <v>10333</v>
      </c>
      <c r="CN22" s="51">
        <f t="shared" si="37"/>
        <v>5951.808</v>
      </c>
      <c r="CO22" s="14">
        <v>400</v>
      </c>
      <c r="CP22" s="14">
        <v>1200</v>
      </c>
      <c r="CQ22" s="15">
        <f t="shared" si="38"/>
        <v>691.19999999999993</v>
      </c>
      <c r="CR22" s="16">
        <v>20</v>
      </c>
      <c r="CS22" s="16">
        <f t="shared" si="39"/>
        <v>51</v>
      </c>
      <c r="CT22" s="17">
        <f t="shared" si="40"/>
        <v>29.375999999999998</v>
      </c>
      <c r="CU22" s="64">
        <v>2975</v>
      </c>
      <c r="CV22" s="65">
        <f t="shared" si="41"/>
        <v>1713.6</v>
      </c>
    </row>
    <row r="23" spans="1:100">
      <c r="A23" s="7" t="s">
        <v>191</v>
      </c>
      <c r="B23" s="3" t="s">
        <v>36</v>
      </c>
      <c r="C23" s="4" t="s">
        <v>192</v>
      </c>
      <c r="D23" s="4" t="s">
        <v>193</v>
      </c>
      <c r="E23" s="4" t="s">
        <v>194</v>
      </c>
      <c r="F23" s="4" t="s">
        <v>195</v>
      </c>
      <c r="G23" s="4" t="s">
        <v>196</v>
      </c>
      <c r="H23" s="4" t="s">
        <v>196</v>
      </c>
      <c r="I23" s="5">
        <v>33000</v>
      </c>
      <c r="J23" s="5">
        <v>2.3E-2</v>
      </c>
      <c r="K23" s="8">
        <v>759</v>
      </c>
      <c r="L23" s="5">
        <v>2.2720000000000001E-2</v>
      </c>
      <c r="M23" s="5">
        <v>749.76</v>
      </c>
      <c r="N23" s="8">
        <v>749.76</v>
      </c>
      <c r="O23" s="5">
        <v>501</v>
      </c>
      <c r="P23" s="4" t="s">
        <v>109</v>
      </c>
      <c r="Q23" s="4" t="s">
        <v>63</v>
      </c>
      <c r="R23" s="4" t="s">
        <v>64</v>
      </c>
      <c r="S23" s="4" t="s">
        <v>65</v>
      </c>
      <c r="T23" s="4" t="s">
        <v>66</v>
      </c>
      <c r="U23" s="4" t="s">
        <v>67</v>
      </c>
      <c r="V23" s="4" t="s">
        <v>78</v>
      </c>
      <c r="W23" s="4" t="s">
        <v>197</v>
      </c>
      <c r="X23" s="4" t="s">
        <v>198</v>
      </c>
      <c r="Y23" s="5">
        <v>2</v>
      </c>
      <c r="Z23" s="4" t="s">
        <v>36</v>
      </c>
      <c r="AA23" s="5">
        <v>1.5</v>
      </c>
      <c r="AB23" s="5">
        <v>10</v>
      </c>
      <c r="AC23" s="4" t="s">
        <v>136</v>
      </c>
      <c r="AD23" s="4" t="s">
        <v>35</v>
      </c>
      <c r="AE23" s="6"/>
      <c r="AF23" s="5">
        <v>30</v>
      </c>
      <c r="AG23" s="4" t="s">
        <v>137</v>
      </c>
      <c r="AH23" s="5">
        <v>0</v>
      </c>
      <c r="AI23" s="5">
        <v>-1.217391304</v>
      </c>
      <c r="AJ23" s="14">
        <v>1200</v>
      </c>
      <c r="AK23" s="14">
        <f t="shared" si="0"/>
        <v>3100</v>
      </c>
      <c r="AL23" s="15">
        <f t="shared" si="1"/>
        <v>70.432000000000002</v>
      </c>
      <c r="AM23" s="16">
        <v>0</v>
      </c>
      <c r="AN23" s="16">
        <f t="shared" si="2"/>
        <v>0</v>
      </c>
      <c r="AO23" s="17">
        <f t="shared" si="3"/>
        <v>0</v>
      </c>
      <c r="AP23" s="18">
        <v>300</v>
      </c>
      <c r="AQ23" s="18">
        <f t="shared" si="4"/>
        <v>775</v>
      </c>
      <c r="AR23" s="19">
        <f t="shared" si="5"/>
        <v>17.608000000000001</v>
      </c>
      <c r="AS23" s="20"/>
      <c r="AT23" s="20">
        <f t="shared" si="6"/>
        <v>0</v>
      </c>
      <c r="AU23" s="21">
        <f t="shared" si="7"/>
        <v>0</v>
      </c>
      <c r="AV23" s="22"/>
      <c r="AW23" s="22">
        <f t="shared" si="8"/>
        <v>0</v>
      </c>
      <c r="AX23" s="23">
        <f t="shared" si="9"/>
        <v>0</v>
      </c>
      <c r="AY23" s="24">
        <v>750</v>
      </c>
      <c r="AZ23" s="24">
        <f t="shared" si="10"/>
        <v>1937</v>
      </c>
      <c r="BA23" s="25">
        <f t="shared" si="11"/>
        <v>44.00864</v>
      </c>
      <c r="BB23" s="52">
        <v>0</v>
      </c>
      <c r="BC23" s="52">
        <f t="shared" si="12"/>
        <v>0</v>
      </c>
      <c r="BD23" s="27">
        <f t="shared" si="13"/>
        <v>0</v>
      </c>
      <c r="BE23" s="28">
        <v>300</v>
      </c>
      <c r="BF23" s="28">
        <f t="shared" si="14"/>
        <v>775</v>
      </c>
      <c r="BG23" s="29">
        <f t="shared" si="15"/>
        <v>17.608000000000001</v>
      </c>
      <c r="BH23" s="30">
        <v>300</v>
      </c>
      <c r="BI23" s="30">
        <f t="shared" si="16"/>
        <v>775</v>
      </c>
      <c r="BJ23" s="31">
        <f t="shared" si="17"/>
        <v>17.608000000000001</v>
      </c>
      <c r="BK23" s="32">
        <v>2100</v>
      </c>
      <c r="BL23" s="32">
        <f t="shared" si="18"/>
        <v>5425</v>
      </c>
      <c r="BM23" s="33">
        <f t="shared" si="19"/>
        <v>123.256</v>
      </c>
      <c r="BN23" s="34">
        <v>300</v>
      </c>
      <c r="BO23" s="34">
        <f t="shared" si="20"/>
        <v>775</v>
      </c>
      <c r="BP23" s="35">
        <f t="shared" si="21"/>
        <v>17.608000000000001</v>
      </c>
      <c r="BQ23" s="36"/>
      <c r="BR23" s="36">
        <f t="shared" si="22"/>
        <v>0</v>
      </c>
      <c r="BS23" s="37">
        <f t="shared" si="23"/>
        <v>0</v>
      </c>
      <c r="BT23" s="38">
        <v>450</v>
      </c>
      <c r="BU23" s="38">
        <f t="shared" si="24"/>
        <v>1162</v>
      </c>
      <c r="BV23" s="39">
        <f t="shared" si="25"/>
        <v>26.400639999999999</v>
      </c>
      <c r="BW23" s="53">
        <v>300</v>
      </c>
      <c r="BX23" s="53">
        <f t="shared" si="26"/>
        <v>775</v>
      </c>
      <c r="BY23" s="41">
        <f t="shared" si="27"/>
        <v>17.608000000000001</v>
      </c>
      <c r="BZ23" s="42">
        <v>600</v>
      </c>
      <c r="CA23" s="42">
        <f t="shared" si="28"/>
        <v>1550</v>
      </c>
      <c r="CB23" s="43">
        <f t="shared" si="29"/>
        <v>35.216000000000001</v>
      </c>
      <c r="CC23" s="44"/>
      <c r="CD23" s="44">
        <v>2100</v>
      </c>
      <c r="CE23" s="45">
        <f t="shared" si="31"/>
        <v>47.712000000000003</v>
      </c>
      <c r="CF23" s="46"/>
      <c r="CG23" s="46">
        <f t="shared" si="32"/>
        <v>0</v>
      </c>
      <c r="CH23" s="47">
        <f t="shared" si="33"/>
        <v>0</v>
      </c>
      <c r="CI23" s="48">
        <v>450</v>
      </c>
      <c r="CJ23" s="48">
        <f t="shared" si="34"/>
        <v>1162</v>
      </c>
      <c r="CK23" s="49">
        <f t="shared" si="35"/>
        <v>26.400639999999999</v>
      </c>
      <c r="CL23" s="50">
        <v>0</v>
      </c>
      <c r="CM23" s="50">
        <f t="shared" si="36"/>
        <v>0</v>
      </c>
      <c r="CN23" s="51">
        <f t="shared" si="37"/>
        <v>0</v>
      </c>
      <c r="CO23" s="14">
        <v>2100</v>
      </c>
      <c r="CP23" s="14">
        <v>6300</v>
      </c>
      <c r="CQ23" s="15">
        <f t="shared" si="38"/>
        <v>143.136</v>
      </c>
      <c r="CR23" s="16"/>
      <c r="CS23" s="16">
        <f t="shared" si="39"/>
        <v>0</v>
      </c>
      <c r="CT23" s="17">
        <f t="shared" si="40"/>
        <v>0</v>
      </c>
      <c r="CU23" s="64">
        <v>6389</v>
      </c>
      <c r="CV23" s="65">
        <f t="shared" si="41"/>
        <v>145.15808000000001</v>
      </c>
    </row>
    <row r="24" spans="1:100">
      <c r="A24" s="7" t="s">
        <v>199</v>
      </c>
      <c r="B24" s="3" t="s">
        <v>36</v>
      </c>
      <c r="C24" s="4" t="s">
        <v>200</v>
      </c>
      <c r="D24" s="4" t="s">
        <v>201</v>
      </c>
      <c r="E24" s="4" t="s">
        <v>202</v>
      </c>
      <c r="F24" s="4" t="s">
        <v>203</v>
      </c>
      <c r="G24" s="4" t="s">
        <v>204</v>
      </c>
      <c r="H24" s="4" t="s">
        <v>204</v>
      </c>
      <c r="I24" s="5">
        <v>3500</v>
      </c>
      <c r="J24" s="5">
        <v>13.23</v>
      </c>
      <c r="K24" s="8">
        <v>46305</v>
      </c>
      <c r="L24" s="5">
        <v>13.221399999999999</v>
      </c>
      <c r="M24" s="5">
        <v>46274.9</v>
      </c>
      <c r="N24" s="8">
        <v>46274.9</v>
      </c>
      <c r="O24" s="5">
        <v>50</v>
      </c>
      <c r="P24" s="4" t="s">
        <v>205</v>
      </c>
      <c r="Q24" s="4" t="s">
        <v>63</v>
      </c>
      <c r="R24" s="4" t="s">
        <v>64</v>
      </c>
      <c r="S24" s="4" t="s">
        <v>65</v>
      </c>
      <c r="T24" s="4" t="s">
        <v>66</v>
      </c>
      <c r="U24" s="4" t="s">
        <v>67</v>
      </c>
      <c r="V24" s="4" t="s">
        <v>206</v>
      </c>
      <c r="W24" s="4" t="s">
        <v>207</v>
      </c>
      <c r="X24" s="4" t="s">
        <v>208</v>
      </c>
      <c r="Y24" s="5">
        <v>13.22</v>
      </c>
      <c r="Z24" s="4" t="s">
        <v>36</v>
      </c>
      <c r="AA24" s="5">
        <v>299</v>
      </c>
      <c r="AB24" s="5">
        <v>10</v>
      </c>
      <c r="AC24" s="4" t="s">
        <v>136</v>
      </c>
      <c r="AD24" s="4" t="s">
        <v>35</v>
      </c>
      <c r="AE24" s="6"/>
      <c r="AF24" s="5">
        <v>1</v>
      </c>
      <c r="AG24" s="4" t="s">
        <v>137</v>
      </c>
      <c r="AH24" s="5">
        <v>0</v>
      </c>
      <c r="AI24" s="5">
        <v>-6.5003778999999998E-2</v>
      </c>
      <c r="AJ24" s="14">
        <v>60</v>
      </c>
      <c r="AK24" s="14">
        <f t="shared" si="0"/>
        <v>155</v>
      </c>
      <c r="AL24" s="15">
        <f t="shared" si="1"/>
        <v>2049.317</v>
      </c>
      <c r="AM24" s="16">
        <v>77</v>
      </c>
      <c r="AN24" s="16">
        <f t="shared" si="2"/>
        <v>198</v>
      </c>
      <c r="AO24" s="17">
        <f t="shared" si="3"/>
        <v>2617.8371999999999</v>
      </c>
      <c r="AP24" s="18">
        <v>50</v>
      </c>
      <c r="AQ24" s="18">
        <f t="shared" si="4"/>
        <v>129</v>
      </c>
      <c r="AR24" s="19">
        <f t="shared" si="5"/>
        <v>1705.5605999999998</v>
      </c>
      <c r="AS24" s="20">
        <v>300</v>
      </c>
      <c r="AT24" s="20">
        <f t="shared" si="6"/>
        <v>775</v>
      </c>
      <c r="AU24" s="21">
        <f t="shared" si="7"/>
        <v>10246.584999999999</v>
      </c>
      <c r="AV24" s="22">
        <v>40</v>
      </c>
      <c r="AW24" s="22">
        <f t="shared" si="8"/>
        <v>103</v>
      </c>
      <c r="AX24" s="23">
        <f t="shared" si="9"/>
        <v>1361.8041999999998</v>
      </c>
      <c r="AY24" s="24">
        <v>35</v>
      </c>
      <c r="AZ24" s="24">
        <f t="shared" si="10"/>
        <v>90</v>
      </c>
      <c r="BA24" s="25">
        <f t="shared" si="11"/>
        <v>1189.9259999999999</v>
      </c>
      <c r="BB24" s="52">
        <v>20</v>
      </c>
      <c r="BC24" s="52">
        <f t="shared" si="12"/>
        <v>51</v>
      </c>
      <c r="BD24" s="27">
        <f t="shared" si="13"/>
        <v>674.29139999999995</v>
      </c>
      <c r="BE24" s="28">
        <v>60</v>
      </c>
      <c r="BF24" s="28">
        <f t="shared" si="14"/>
        <v>155</v>
      </c>
      <c r="BG24" s="29">
        <f t="shared" si="15"/>
        <v>2049.317</v>
      </c>
      <c r="BH24" s="30">
        <v>50</v>
      </c>
      <c r="BI24" s="30">
        <f t="shared" si="16"/>
        <v>129</v>
      </c>
      <c r="BJ24" s="31">
        <f t="shared" si="17"/>
        <v>1705.5605999999998</v>
      </c>
      <c r="BK24" s="32">
        <v>45</v>
      </c>
      <c r="BL24" s="32">
        <f t="shared" si="18"/>
        <v>116</v>
      </c>
      <c r="BM24" s="33">
        <f t="shared" si="19"/>
        <v>1533.6823999999999</v>
      </c>
      <c r="BN24" s="34">
        <v>50</v>
      </c>
      <c r="BO24" s="34">
        <f t="shared" si="20"/>
        <v>129</v>
      </c>
      <c r="BP24" s="35">
        <f t="shared" si="21"/>
        <v>1705.5605999999998</v>
      </c>
      <c r="BQ24" s="36">
        <v>60</v>
      </c>
      <c r="BR24" s="36">
        <f t="shared" si="22"/>
        <v>155</v>
      </c>
      <c r="BS24" s="37">
        <f t="shared" si="23"/>
        <v>2049.317</v>
      </c>
      <c r="BT24" s="38">
        <v>90</v>
      </c>
      <c r="BU24" s="38">
        <f t="shared" si="24"/>
        <v>232</v>
      </c>
      <c r="BV24" s="39">
        <f t="shared" si="25"/>
        <v>3067.3647999999998</v>
      </c>
      <c r="BW24" s="53">
        <v>60</v>
      </c>
      <c r="BX24" s="53">
        <f t="shared" si="26"/>
        <v>155</v>
      </c>
      <c r="BY24" s="41">
        <f t="shared" si="27"/>
        <v>2049.317</v>
      </c>
      <c r="BZ24" s="42">
        <v>60</v>
      </c>
      <c r="CA24" s="42">
        <f t="shared" si="28"/>
        <v>155</v>
      </c>
      <c r="CB24" s="43">
        <f t="shared" si="29"/>
        <v>2049.317</v>
      </c>
      <c r="CC24" s="44"/>
      <c r="CD24" s="44">
        <v>200</v>
      </c>
      <c r="CE24" s="45">
        <f t="shared" si="31"/>
        <v>2644.2799999999997</v>
      </c>
      <c r="CF24" s="46">
        <v>20</v>
      </c>
      <c r="CG24" s="46">
        <f t="shared" si="32"/>
        <v>51</v>
      </c>
      <c r="CH24" s="47">
        <f t="shared" si="33"/>
        <v>674.29139999999995</v>
      </c>
      <c r="CI24" s="48">
        <v>11</v>
      </c>
      <c r="CJ24" s="48">
        <f t="shared" si="34"/>
        <v>28</v>
      </c>
      <c r="CK24" s="49">
        <f t="shared" si="35"/>
        <v>370.19919999999996</v>
      </c>
      <c r="CL24" s="50">
        <v>15</v>
      </c>
      <c r="CM24" s="50">
        <f t="shared" si="36"/>
        <v>38</v>
      </c>
      <c r="CN24" s="51">
        <f t="shared" si="37"/>
        <v>502.41319999999996</v>
      </c>
      <c r="CO24" s="14"/>
      <c r="CP24" s="14">
        <v>0</v>
      </c>
      <c r="CQ24" s="15">
        <f t="shared" si="38"/>
        <v>0</v>
      </c>
      <c r="CR24" s="16">
        <v>23</v>
      </c>
      <c r="CS24" s="16">
        <f t="shared" si="39"/>
        <v>59</v>
      </c>
      <c r="CT24" s="17">
        <f t="shared" si="40"/>
        <v>780.06259999999997</v>
      </c>
      <c r="CU24" s="64">
        <v>397</v>
      </c>
      <c r="CV24" s="65">
        <f t="shared" si="41"/>
        <v>5248.8957999999993</v>
      </c>
    </row>
    <row r="25" spans="1:100">
      <c r="A25" s="157" t="s">
        <v>209</v>
      </c>
      <c r="B25" s="3" t="s">
        <v>36</v>
      </c>
      <c r="C25" s="4" t="s">
        <v>210</v>
      </c>
      <c r="D25" s="4" t="s">
        <v>211</v>
      </c>
      <c r="E25" s="4" t="s">
        <v>212</v>
      </c>
      <c r="F25" s="4" t="s">
        <v>213</v>
      </c>
      <c r="G25" s="4" t="s">
        <v>81</v>
      </c>
      <c r="H25" s="4" t="s">
        <v>81</v>
      </c>
      <c r="I25" s="5">
        <v>200</v>
      </c>
      <c r="J25" s="5">
        <v>471.18</v>
      </c>
      <c r="K25" s="160">
        <v>2026074</v>
      </c>
      <c r="L25" s="5">
        <v>329.82499999999999</v>
      </c>
      <c r="M25" s="5">
        <v>65965</v>
      </c>
      <c r="N25" s="160">
        <v>1418247.5</v>
      </c>
      <c r="O25" s="5">
        <v>53.344999999999999</v>
      </c>
      <c r="P25" s="4" t="s">
        <v>92</v>
      </c>
      <c r="Q25" s="4" t="s">
        <v>63</v>
      </c>
      <c r="R25" s="4" t="s">
        <v>64</v>
      </c>
      <c r="S25" s="4" t="s">
        <v>65</v>
      </c>
      <c r="T25" s="4" t="s">
        <v>66</v>
      </c>
      <c r="U25" s="4" t="s">
        <v>67</v>
      </c>
      <c r="V25" s="4" t="s">
        <v>60</v>
      </c>
      <c r="W25" s="4" t="s">
        <v>214</v>
      </c>
      <c r="X25" s="4" t="s">
        <v>215</v>
      </c>
      <c r="Y25" s="5">
        <v>471.17</v>
      </c>
      <c r="Z25" s="4" t="s">
        <v>59</v>
      </c>
      <c r="AA25" s="5">
        <v>1555.28</v>
      </c>
      <c r="AB25" s="5">
        <v>10</v>
      </c>
      <c r="AC25" s="4" t="s">
        <v>69</v>
      </c>
      <c r="AD25" s="4" t="s">
        <v>35</v>
      </c>
      <c r="AE25" s="6">
        <v>46568</v>
      </c>
      <c r="AF25" s="5">
        <v>2</v>
      </c>
      <c r="AG25" s="4" t="s">
        <v>70</v>
      </c>
      <c r="AH25" s="5">
        <v>30</v>
      </c>
      <c r="AI25" s="5">
        <v>-30.000212232999999</v>
      </c>
      <c r="AJ25" s="14">
        <v>10</v>
      </c>
      <c r="AK25" s="14">
        <f t="shared" si="0"/>
        <v>25</v>
      </c>
      <c r="AL25" s="15">
        <f t="shared" si="1"/>
        <v>8245.625</v>
      </c>
      <c r="AM25" s="16">
        <v>10</v>
      </c>
      <c r="AN25" s="16">
        <f t="shared" si="2"/>
        <v>25</v>
      </c>
      <c r="AO25" s="17">
        <f t="shared" si="3"/>
        <v>8245.625</v>
      </c>
      <c r="AP25" s="18">
        <v>0</v>
      </c>
      <c r="AQ25" s="18">
        <f t="shared" si="4"/>
        <v>0</v>
      </c>
      <c r="AR25" s="19">
        <f t="shared" si="5"/>
        <v>0</v>
      </c>
      <c r="AS25" s="20"/>
      <c r="AT25" s="20">
        <f t="shared" si="6"/>
        <v>0</v>
      </c>
      <c r="AU25" s="21">
        <f t="shared" si="7"/>
        <v>0</v>
      </c>
      <c r="AV25" s="22"/>
      <c r="AW25" s="22">
        <f t="shared" si="8"/>
        <v>0</v>
      </c>
      <c r="AX25" s="23">
        <f t="shared" si="9"/>
        <v>0</v>
      </c>
      <c r="AY25" s="24">
        <v>0</v>
      </c>
      <c r="AZ25" s="24">
        <f t="shared" si="10"/>
        <v>0</v>
      </c>
      <c r="BA25" s="25">
        <f t="shared" si="11"/>
        <v>0</v>
      </c>
      <c r="BB25" s="52">
        <v>0</v>
      </c>
      <c r="BC25" s="52">
        <f t="shared" si="12"/>
        <v>0</v>
      </c>
      <c r="BD25" s="27">
        <f t="shared" si="13"/>
        <v>0</v>
      </c>
      <c r="BE25" s="28">
        <v>10</v>
      </c>
      <c r="BF25" s="28">
        <f t="shared" si="14"/>
        <v>25</v>
      </c>
      <c r="BG25" s="29">
        <f t="shared" si="15"/>
        <v>8245.625</v>
      </c>
      <c r="BH25" s="30">
        <v>10</v>
      </c>
      <c r="BI25" s="30">
        <f t="shared" si="16"/>
        <v>25</v>
      </c>
      <c r="BJ25" s="31">
        <f t="shared" si="17"/>
        <v>8245.625</v>
      </c>
      <c r="BK25" s="32"/>
      <c r="BL25" s="32">
        <f t="shared" si="18"/>
        <v>0</v>
      </c>
      <c r="BM25" s="33">
        <f t="shared" si="19"/>
        <v>0</v>
      </c>
      <c r="BN25" s="34">
        <v>10</v>
      </c>
      <c r="BO25" s="34">
        <f t="shared" si="20"/>
        <v>25</v>
      </c>
      <c r="BP25" s="35">
        <f t="shared" si="21"/>
        <v>8245.625</v>
      </c>
      <c r="BQ25" s="36"/>
      <c r="BR25" s="36">
        <f t="shared" si="22"/>
        <v>0</v>
      </c>
      <c r="BS25" s="37">
        <f t="shared" si="23"/>
        <v>0</v>
      </c>
      <c r="BT25" s="38">
        <v>6</v>
      </c>
      <c r="BU25" s="38">
        <f t="shared" si="24"/>
        <v>15</v>
      </c>
      <c r="BV25" s="39">
        <f t="shared" si="25"/>
        <v>4947.375</v>
      </c>
      <c r="BW25" s="53">
        <v>20</v>
      </c>
      <c r="BX25" s="53">
        <v>50</v>
      </c>
      <c r="BY25" s="41">
        <f t="shared" si="27"/>
        <v>16491.25</v>
      </c>
      <c r="BZ25" s="42">
        <v>0</v>
      </c>
      <c r="CA25" s="42">
        <f t="shared" si="28"/>
        <v>0</v>
      </c>
      <c r="CB25" s="43">
        <f t="shared" si="29"/>
        <v>0</v>
      </c>
      <c r="CC25" s="44"/>
      <c r="CD25" s="44">
        <v>10</v>
      </c>
      <c r="CE25" s="45">
        <f t="shared" si="31"/>
        <v>3298.25</v>
      </c>
      <c r="CF25" s="46"/>
      <c r="CG25" s="46">
        <f t="shared" si="32"/>
        <v>0</v>
      </c>
      <c r="CH25" s="47">
        <f t="shared" si="33"/>
        <v>0</v>
      </c>
      <c r="CI25" s="48">
        <v>0</v>
      </c>
      <c r="CJ25" s="48">
        <f t="shared" si="34"/>
        <v>0</v>
      </c>
      <c r="CK25" s="49">
        <f t="shared" si="35"/>
        <v>0</v>
      </c>
      <c r="CL25" s="50">
        <v>0</v>
      </c>
      <c r="CM25" s="50">
        <f t="shared" si="36"/>
        <v>0</v>
      </c>
      <c r="CN25" s="51">
        <f t="shared" si="37"/>
        <v>0</v>
      </c>
      <c r="CO25" s="14"/>
      <c r="CP25" s="14">
        <v>0</v>
      </c>
      <c r="CQ25" s="15">
        <f t="shared" si="38"/>
        <v>0</v>
      </c>
      <c r="CR25" s="16"/>
      <c r="CS25" s="16">
        <f t="shared" si="39"/>
        <v>0</v>
      </c>
      <c r="CT25" s="17">
        <f t="shared" si="40"/>
        <v>0</v>
      </c>
      <c r="CU25" s="64">
        <v>0</v>
      </c>
      <c r="CV25" s="65">
        <f t="shared" si="41"/>
        <v>0</v>
      </c>
    </row>
    <row r="26" spans="1:100">
      <c r="A26" s="158"/>
      <c r="B26" s="3" t="s">
        <v>54</v>
      </c>
      <c r="C26" s="4" t="s">
        <v>210</v>
      </c>
      <c r="D26" s="4" t="s">
        <v>211</v>
      </c>
      <c r="E26" s="4" t="s">
        <v>216</v>
      </c>
      <c r="F26" s="4" t="s">
        <v>213</v>
      </c>
      <c r="G26" s="4" t="s">
        <v>81</v>
      </c>
      <c r="H26" s="4" t="s">
        <v>81</v>
      </c>
      <c r="I26" s="5">
        <v>200</v>
      </c>
      <c r="J26" s="5">
        <v>471.18</v>
      </c>
      <c r="K26" s="161"/>
      <c r="L26" s="5">
        <v>329.82499999999999</v>
      </c>
      <c r="M26" s="5">
        <v>65965</v>
      </c>
      <c r="N26" s="161"/>
      <c r="O26" s="5">
        <v>53.344999999999999</v>
      </c>
      <c r="P26" s="4" t="s">
        <v>217</v>
      </c>
      <c r="Q26" s="4" t="s">
        <v>63</v>
      </c>
      <c r="R26" s="4" t="s">
        <v>64</v>
      </c>
      <c r="S26" s="4" t="s">
        <v>65</v>
      </c>
      <c r="T26" s="4" t="s">
        <v>66</v>
      </c>
      <c r="U26" s="4" t="s">
        <v>67</v>
      </c>
      <c r="V26" s="4" t="s">
        <v>218</v>
      </c>
      <c r="W26" s="4" t="s">
        <v>219</v>
      </c>
      <c r="X26" s="4" t="s">
        <v>220</v>
      </c>
      <c r="Y26" s="5">
        <v>471.17</v>
      </c>
      <c r="Z26" s="4" t="s">
        <v>59</v>
      </c>
      <c r="AA26" s="5">
        <v>1555.28</v>
      </c>
      <c r="AB26" s="5">
        <v>10</v>
      </c>
      <c r="AC26" s="4" t="s">
        <v>69</v>
      </c>
      <c r="AD26" s="4" t="s">
        <v>35</v>
      </c>
      <c r="AE26" s="6">
        <v>46568</v>
      </c>
      <c r="AF26" s="5">
        <v>2</v>
      </c>
      <c r="AG26" s="4" t="s">
        <v>70</v>
      </c>
      <c r="AH26" s="5">
        <v>30</v>
      </c>
      <c r="AI26" s="5">
        <v>-30.000212232999999</v>
      </c>
      <c r="AJ26" s="14">
        <v>10</v>
      </c>
      <c r="AK26" s="14">
        <f t="shared" si="0"/>
        <v>25</v>
      </c>
      <c r="AL26" s="15">
        <f t="shared" si="1"/>
        <v>8245.625</v>
      </c>
      <c r="AM26" s="16">
        <v>8</v>
      </c>
      <c r="AN26" s="16">
        <f t="shared" si="2"/>
        <v>20</v>
      </c>
      <c r="AO26" s="17">
        <f t="shared" si="3"/>
        <v>6596.5</v>
      </c>
      <c r="AP26" s="18">
        <v>0</v>
      </c>
      <c r="AQ26" s="18">
        <f t="shared" si="4"/>
        <v>0</v>
      </c>
      <c r="AR26" s="19">
        <f t="shared" si="5"/>
        <v>0</v>
      </c>
      <c r="AS26" s="20"/>
      <c r="AT26" s="20">
        <f t="shared" si="6"/>
        <v>0</v>
      </c>
      <c r="AU26" s="21">
        <f t="shared" si="7"/>
        <v>0</v>
      </c>
      <c r="AV26" s="22"/>
      <c r="AW26" s="22">
        <f t="shared" si="8"/>
        <v>0</v>
      </c>
      <c r="AX26" s="23">
        <f t="shared" si="9"/>
        <v>0</v>
      </c>
      <c r="AY26" s="24">
        <v>0</v>
      </c>
      <c r="AZ26" s="24">
        <f t="shared" si="10"/>
        <v>0</v>
      </c>
      <c r="BA26" s="25">
        <f t="shared" si="11"/>
        <v>0</v>
      </c>
      <c r="BB26" s="52">
        <v>0</v>
      </c>
      <c r="BC26" s="52">
        <f t="shared" si="12"/>
        <v>0</v>
      </c>
      <c r="BD26" s="27">
        <f t="shared" si="13"/>
        <v>0</v>
      </c>
      <c r="BE26" s="28">
        <v>8</v>
      </c>
      <c r="BF26" s="28">
        <f t="shared" si="14"/>
        <v>20</v>
      </c>
      <c r="BG26" s="29">
        <f t="shared" si="15"/>
        <v>6596.5</v>
      </c>
      <c r="BH26" s="30">
        <v>8</v>
      </c>
      <c r="BI26" s="30">
        <f t="shared" si="16"/>
        <v>20</v>
      </c>
      <c r="BJ26" s="31">
        <f t="shared" si="17"/>
        <v>6596.5</v>
      </c>
      <c r="BK26" s="32">
        <v>20</v>
      </c>
      <c r="BL26" s="32">
        <f t="shared" si="18"/>
        <v>51</v>
      </c>
      <c r="BM26" s="33">
        <f t="shared" si="19"/>
        <v>16821.075000000001</v>
      </c>
      <c r="BN26" s="34">
        <v>8</v>
      </c>
      <c r="BO26" s="34">
        <f t="shared" si="20"/>
        <v>20</v>
      </c>
      <c r="BP26" s="35">
        <f t="shared" si="21"/>
        <v>6596.5</v>
      </c>
      <c r="BQ26" s="36"/>
      <c r="BR26" s="36">
        <f t="shared" si="22"/>
        <v>0</v>
      </c>
      <c r="BS26" s="37">
        <f t="shared" si="23"/>
        <v>0</v>
      </c>
      <c r="BT26" s="38">
        <v>6</v>
      </c>
      <c r="BU26" s="38">
        <f t="shared" si="24"/>
        <v>15</v>
      </c>
      <c r="BV26" s="39">
        <f t="shared" si="25"/>
        <v>4947.375</v>
      </c>
      <c r="BW26" s="53">
        <v>10</v>
      </c>
      <c r="BX26" s="53">
        <f t="shared" si="26"/>
        <v>25</v>
      </c>
      <c r="BY26" s="41">
        <f t="shared" si="27"/>
        <v>8245.625</v>
      </c>
      <c r="BZ26" s="42">
        <v>0</v>
      </c>
      <c r="CA26" s="42">
        <f t="shared" si="28"/>
        <v>0</v>
      </c>
      <c r="CB26" s="43">
        <f t="shared" si="29"/>
        <v>0</v>
      </c>
      <c r="CC26" s="44"/>
      <c r="CD26" s="44">
        <f t="shared" si="30"/>
        <v>0</v>
      </c>
      <c r="CE26" s="45">
        <f t="shared" si="31"/>
        <v>0</v>
      </c>
      <c r="CF26" s="46"/>
      <c r="CG26" s="46">
        <f t="shared" si="32"/>
        <v>0</v>
      </c>
      <c r="CH26" s="47">
        <f t="shared" si="33"/>
        <v>0</v>
      </c>
      <c r="CI26" s="48">
        <v>0</v>
      </c>
      <c r="CJ26" s="48">
        <f t="shared" si="34"/>
        <v>0</v>
      </c>
      <c r="CK26" s="49">
        <f t="shared" si="35"/>
        <v>0</v>
      </c>
      <c r="CL26" s="50">
        <v>0</v>
      </c>
      <c r="CM26" s="50">
        <f t="shared" si="36"/>
        <v>0</v>
      </c>
      <c r="CN26" s="51">
        <f t="shared" si="37"/>
        <v>0</v>
      </c>
      <c r="CO26" s="14"/>
      <c r="CP26" s="14">
        <v>0</v>
      </c>
      <c r="CQ26" s="15">
        <f t="shared" si="38"/>
        <v>0</v>
      </c>
      <c r="CR26" s="16"/>
      <c r="CS26" s="16">
        <f t="shared" si="39"/>
        <v>0</v>
      </c>
      <c r="CT26" s="17">
        <f t="shared" si="40"/>
        <v>0</v>
      </c>
      <c r="CU26" s="64">
        <v>4</v>
      </c>
      <c r="CV26" s="65">
        <f t="shared" si="41"/>
        <v>1319.3</v>
      </c>
    </row>
    <row r="27" spans="1:100">
      <c r="A27" s="158"/>
      <c r="B27" s="3" t="s">
        <v>51</v>
      </c>
      <c r="C27" s="4" t="s">
        <v>210</v>
      </c>
      <c r="D27" s="4" t="s">
        <v>211</v>
      </c>
      <c r="E27" s="4" t="s">
        <v>221</v>
      </c>
      <c r="F27" s="4" t="s">
        <v>213</v>
      </c>
      <c r="G27" s="4" t="s">
        <v>61</v>
      </c>
      <c r="H27" s="4" t="s">
        <v>61</v>
      </c>
      <c r="I27" s="5">
        <v>2400</v>
      </c>
      <c r="J27" s="5">
        <v>471.18</v>
      </c>
      <c r="K27" s="161"/>
      <c r="L27" s="5">
        <v>329.82499999999999</v>
      </c>
      <c r="M27" s="5">
        <v>791580</v>
      </c>
      <c r="N27" s="161"/>
      <c r="O27" s="5">
        <v>53.344999999999999</v>
      </c>
      <c r="P27" s="4" t="s">
        <v>92</v>
      </c>
      <c r="Q27" s="4" t="s">
        <v>63</v>
      </c>
      <c r="R27" s="4" t="s">
        <v>64</v>
      </c>
      <c r="S27" s="4" t="s">
        <v>65</v>
      </c>
      <c r="T27" s="4" t="s">
        <v>66</v>
      </c>
      <c r="U27" s="4" t="s">
        <v>67</v>
      </c>
      <c r="V27" s="4" t="s">
        <v>60</v>
      </c>
      <c r="W27" s="4" t="s">
        <v>222</v>
      </c>
      <c r="X27" s="4" t="s">
        <v>223</v>
      </c>
      <c r="Y27" s="5">
        <v>471.17</v>
      </c>
      <c r="Z27" s="4" t="s">
        <v>59</v>
      </c>
      <c r="AA27" s="5">
        <v>1555.28</v>
      </c>
      <c r="AB27" s="5">
        <v>10</v>
      </c>
      <c r="AC27" s="4" t="s">
        <v>69</v>
      </c>
      <c r="AD27" s="4" t="s">
        <v>35</v>
      </c>
      <c r="AE27" s="6">
        <v>46568</v>
      </c>
      <c r="AF27" s="5">
        <v>2</v>
      </c>
      <c r="AG27" s="4" t="s">
        <v>70</v>
      </c>
      <c r="AH27" s="5">
        <v>30</v>
      </c>
      <c r="AI27" s="5">
        <v>-30.000212232999999</v>
      </c>
      <c r="AJ27" s="14">
        <v>100</v>
      </c>
      <c r="AK27" s="14">
        <f t="shared" si="0"/>
        <v>258</v>
      </c>
      <c r="AL27" s="15">
        <f t="shared" si="1"/>
        <v>85094.849999999991</v>
      </c>
      <c r="AM27" s="16">
        <v>10</v>
      </c>
      <c r="AN27" s="16">
        <f t="shared" si="2"/>
        <v>25</v>
      </c>
      <c r="AO27" s="17">
        <f t="shared" si="3"/>
        <v>8245.625</v>
      </c>
      <c r="AP27" s="18">
        <v>0</v>
      </c>
      <c r="AQ27" s="18">
        <f t="shared" si="4"/>
        <v>0</v>
      </c>
      <c r="AR27" s="19">
        <f t="shared" si="5"/>
        <v>0</v>
      </c>
      <c r="AS27" s="20"/>
      <c r="AT27" s="20">
        <f t="shared" si="6"/>
        <v>0</v>
      </c>
      <c r="AU27" s="21">
        <f t="shared" si="7"/>
        <v>0</v>
      </c>
      <c r="AV27" s="22"/>
      <c r="AW27" s="22">
        <f t="shared" si="8"/>
        <v>0</v>
      </c>
      <c r="AX27" s="23">
        <f t="shared" si="9"/>
        <v>0</v>
      </c>
      <c r="AY27" s="24">
        <v>0</v>
      </c>
      <c r="AZ27" s="24">
        <f t="shared" si="10"/>
        <v>0</v>
      </c>
      <c r="BA27" s="25">
        <f t="shared" si="11"/>
        <v>0</v>
      </c>
      <c r="BB27" s="52">
        <v>0</v>
      </c>
      <c r="BC27" s="52">
        <f t="shared" si="12"/>
        <v>0</v>
      </c>
      <c r="BD27" s="27">
        <f t="shared" si="13"/>
        <v>0</v>
      </c>
      <c r="BE27" s="28">
        <v>10</v>
      </c>
      <c r="BF27" s="28">
        <f t="shared" si="14"/>
        <v>25</v>
      </c>
      <c r="BG27" s="29">
        <f t="shared" si="15"/>
        <v>8245.625</v>
      </c>
      <c r="BH27" s="30">
        <v>50</v>
      </c>
      <c r="BI27" s="30">
        <f t="shared" si="16"/>
        <v>129</v>
      </c>
      <c r="BJ27" s="31">
        <f t="shared" si="17"/>
        <v>42547.424999999996</v>
      </c>
      <c r="BK27" s="32">
        <v>360</v>
      </c>
      <c r="BL27" s="32">
        <f t="shared" si="18"/>
        <v>930</v>
      </c>
      <c r="BM27" s="33">
        <f t="shared" si="19"/>
        <v>306737.25</v>
      </c>
      <c r="BN27" s="34">
        <v>30</v>
      </c>
      <c r="BO27" s="34">
        <f t="shared" si="20"/>
        <v>77</v>
      </c>
      <c r="BP27" s="35">
        <f t="shared" si="21"/>
        <v>25396.524999999998</v>
      </c>
      <c r="BQ27" s="36">
        <v>26</v>
      </c>
      <c r="BR27" s="36">
        <f t="shared" si="22"/>
        <v>67</v>
      </c>
      <c r="BS27" s="37">
        <f t="shared" si="23"/>
        <v>22098.274999999998</v>
      </c>
      <c r="BT27" s="38">
        <v>132</v>
      </c>
      <c r="BU27" s="38">
        <f t="shared" si="24"/>
        <v>341</v>
      </c>
      <c r="BV27" s="39">
        <f t="shared" si="25"/>
        <v>112470.325</v>
      </c>
      <c r="BW27" s="53">
        <v>20</v>
      </c>
      <c r="BX27" s="53">
        <f t="shared" si="26"/>
        <v>51</v>
      </c>
      <c r="BY27" s="41">
        <f t="shared" si="27"/>
        <v>16821.075000000001</v>
      </c>
      <c r="BZ27" s="42">
        <v>120</v>
      </c>
      <c r="CA27" s="42">
        <f t="shared" si="28"/>
        <v>310</v>
      </c>
      <c r="CB27" s="43">
        <f t="shared" si="29"/>
        <v>102245.75</v>
      </c>
      <c r="CC27" s="44"/>
      <c r="CD27" s="44">
        <v>40</v>
      </c>
      <c r="CE27" s="45">
        <f t="shared" si="31"/>
        <v>13193</v>
      </c>
      <c r="CF27" s="46"/>
      <c r="CG27" s="46">
        <f t="shared" si="32"/>
        <v>0</v>
      </c>
      <c r="CH27" s="47">
        <f t="shared" si="33"/>
        <v>0</v>
      </c>
      <c r="CI27" s="48">
        <v>0</v>
      </c>
      <c r="CJ27" s="48">
        <f t="shared" si="34"/>
        <v>0</v>
      </c>
      <c r="CK27" s="49">
        <f t="shared" si="35"/>
        <v>0</v>
      </c>
      <c r="CL27" s="50">
        <v>0</v>
      </c>
      <c r="CM27" s="50">
        <f t="shared" si="36"/>
        <v>0</v>
      </c>
      <c r="CN27" s="51">
        <f t="shared" si="37"/>
        <v>0</v>
      </c>
      <c r="CO27" s="14"/>
      <c r="CP27" s="14">
        <v>0</v>
      </c>
      <c r="CQ27" s="15">
        <f t="shared" si="38"/>
        <v>0</v>
      </c>
      <c r="CR27" s="16"/>
      <c r="CS27" s="16">
        <f t="shared" si="39"/>
        <v>0</v>
      </c>
      <c r="CT27" s="17">
        <f t="shared" si="40"/>
        <v>0</v>
      </c>
      <c r="CU27" s="64">
        <v>147</v>
      </c>
      <c r="CV27" s="65">
        <f t="shared" si="41"/>
        <v>48484.275000000001</v>
      </c>
    </row>
    <row r="28" spans="1:100">
      <c r="A28" s="159"/>
      <c r="B28" s="3" t="s">
        <v>142</v>
      </c>
      <c r="C28" s="4" t="s">
        <v>210</v>
      </c>
      <c r="D28" s="4" t="s">
        <v>211</v>
      </c>
      <c r="E28" s="4" t="s">
        <v>224</v>
      </c>
      <c r="F28" s="4" t="s">
        <v>213</v>
      </c>
      <c r="G28" s="4" t="s">
        <v>61</v>
      </c>
      <c r="H28" s="4" t="s">
        <v>61</v>
      </c>
      <c r="I28" s="5">
        <v>1500</v>
      </c>
      <c r="J28" s="5">
        <v>471.18</v>
      </c>
      <c r="K28" s="162"/>
      <c r="L28" s="5">
        <v>329.82499999999999</v>
      </c>
      <c r="M28" s="5">
        <v>494737.5</v>
      </c>
      <c r="N28" s="162"/>
      <c r="O28" s="5">
        <v>53.344999999999999</v>
      </c>
      <c r="P28" s="4" t="s">
        <v>217</v>
      </c>
      <c r="Q28" s="4" t="s">
        <v>63</v>
      </c>
      <c r="R28" s="4" t="s">
        <v>64</v>
      </c>
      <c r="S28" s="4" t="s">
        <v>65</v>
      </c>
      <c r="T28" s="4" t="s">
        <v>66</v>
      </c>
      <c r="U28" s="4" t="s">
        <v>67</v>
      </c>
      <c r="V28" s="4" t="s">
        <v>218</v>
      </c>
      <c r="W28" s="4" t="s">
        <v>225</v>
      </c>
      <c r="X28" s="4" t="s">
        <v>226</v>
      </c>
      <c r="Y28" s="5">
        <v>471.17</v>
      </c>
      <c r="Z28" s="4" t="s">
        <v>59</v>
      </c>
      <c r="AA28" s="5">
        <v>1555.28</v>
      </c>
      <c r="AB28" s="5">
        <v>10</v>
      </c>
      <c r="AC28" s="4" t="s">
        <v>69</v>
      </c>
      <c r="AD28" s="4" t="s">
        <v>35</v>
      </c>
      <c r="AE28" s="6">
        <v>46568</v>
      </c>
      <c r="AF28" s="5">
        <v>2</v>
      </c>
      <c r="AG28" s="4" t="s">
        <v>70</v>
      </c>
      <c r="AH28" s="5">
        <v>30</v>
      </c>
      <c r="AI28" s="5">
        <v>-30.000212232999999</v>
      </c>
      <c r="AJ28" s="14">
        <v>30</v>
      </c>
      <c r="AK28" s="14">
        <f t="shared" si="0"/>
        <v>77</v>
      </c>
      <c r="AL28" s="15">
        <f t="shared" si="1"/>
        <v>25396.524999999998</v>
      </c>
      <c r="AM28" s="16">
        <v>30</v>
      </c>
      <c r="AN28" s="16">
        <f t="shared" si="2"/>
        <v>77</v>
      </c>
      <c r="AO28" s="17">
        <f t="shared" si="3"/>
        <v>25396.524999999998</v>
      </c>
      <c r="AP28" s="18">
        <v>0</v>
      </c>
      <c r="AQ28" s="18">
        <f t="shared" si="4"/>
        <v>0</v>
      </c>
      <c r="AR28" s="19">
        <f t="shared" si="5"/>
        <v>0</v>
      </c>
      <c r="AS28" s="20"/>
      <c r="AT28" s="20">
        <f t="shared" si="6"/>
        <v>0</v>
      </c>
      <c r="AU28" s="21">
        <f t="shared" si="7"/>
        <v>0</v>
      </c>
      <c r="AV28" s="22"/>
      <c r="AW28" s="22">
        <f t="shared" si="8"/>
        <v>0</v>
      </c>
      <c r="AX28" s="23">
        <f t="shared" si="9"/>
        <v>0</v>
      </c>
      <c r="AY28" s="24">
        <v>0</v>
      </c>
      <c r="AZ28" s="24">
        <f t="shared" si="10"/>
        <v>0</v>
      </c>
      <c r="BA28" s="25">
        <f t="shared" si="11"/>
        <v>0</v>
      </c>
      <c r="BB28" s="52">
        <v>0</v>
      </c>
      <c r="BC28" s="52">
        <f t="shared" si="12"/>
        <v>0</v>
      </c>
      <c r="BD28" s="27">
        <f t="shared" si="13"/>
        <v>0</v>
      </c>
      <c r="BE28" s="28">
        <v>10</v>
      </c>
      <c r="BF28" s="28">
        <f t="shared" si="14"/>
        <v>25</v>
      </c>
      <c r="BG28" s="29">
        <f t="shared" si="15"/>
        <v>8245.625</v>
      </c>
      <c r="BH28" s="30">
        <v>50</v>
      </c>
      <c r="BI28" s="30">
        <f t="shared" si="16"/>
        <v>129</v>
      </c>
      <c r="BJ28" s="31">
        <f t="shared" si="17"/>
        <v>42547.424999999996</v>
      </c>
      <c r="BK28" s="32">
        <v>10</v>
      </c>
      <c r="BL28" s="32">
        <f t="shared" si="18"/>
        <v>25</v>
      </c>
      <c r="BM28" s="33">
        <f t="shared" si="19"/>
        <v>8245.625</v>
      </c>
      <c r="BN28" s="34">
        <v>80</v>
      </c>
      <c r="BO28" s="34">
        <f t="shared" si="20"/>
        <v>206</v>
      </c>
      <c r="BP28" s="35">
        <f t="shared" si="21"/>
        <v>67943.95</v>
      </c>
      <c r="BQ28" s="36">
        <v>60</v>
      </c>
      <c r="BR28" s="36">
        <f t="shared" si="22"/>
        <v>155</v>
      </c>
      <c r="BS28" s="37">
        <f t="shared" si="23"/>
        <v>51122.875</v>
      </c>
      <c r="BT28" s="38">
        <v>12</v>
      </c>
      <c r="BU28" s="38">
        <f t="shared" si="24"/>
        <v>31</v>
      </c>
      <c r="BV28" s="39">
        <f t="shared" si="25"/>
        <v>10224.574999999999</v>
      </c>
      <c r="BW28" s="53">
        <v>20</v>
      </c>
      <c r="BX28" s="53">
        <f t="shared" si="26"/>
        <v>51</v>
      </c>
      <c r="BY28" s="41">
        <f t="shared" si="27"/>
        <v>16821.075000000001</v>
      </c>
      <c r="BZ28" s="42">
        <v>0</v>
      </c>
      <c r="CA28" s="42">
        <f t="shared" si="28"/>
        <v>0</v>
      </c>
      <c r="CB28" s="43">
        <f t="shared" si="29"/>
        <v>0</v>
      </c>
      <c r="CC28" s="44"/>
      <c r="CD28" s="44">
        <v>600</v>
      </c>
      <c r="CE28" s="45">
        <f t="shared" si="31"/>
        <v>197895</v>
      </c>
      <c r="CF28" s="46"/>
      <c r="CG28" s="46">
        <f t="shared" si="32"/>
        <v>0</v>
      </c>
      <c r="CH28" s="47">
        <f t="shared" si="33"/>
        <v>0</v>
      </c>
      <c r="CI28" s="48">
        <v>0</v>
      </c>
      <c r="CJ28" s="48">
        <f t="shared" si="34"/>
        <v>0</v>
      </c>
      <c r="CK28" s="49">
        <f t="shared" si="35"/>
        <v>0</v>
      </c>
      <c r="CL28" s="50">
        <v>0</v>
      </c>
      <c r="CM28" s="50">
        <f t="shared" si="36"/>
        <v>0</v>
      </c>
      <c r="CN28" s="51">
        <f t="shared" si="37"/>
        <v>0</v>
      </c>
      <c r="CO28" s="14"/>
      <c r="CP28" s="14">
        <v>0</v>
      </c>
      <c r="CQ28" s="15">
        <f t="shared" si="38"/>
        <v>0</v>
      </c>
      <c r="CR28" s="16"/>
      <c r="CS28" s="16">
        <f t="shared" si="39"/>
        <v>0</v>
      </c>
      <c r="CT28" s="17">
        <f t="shared" si="40"/>
        <v>0</v>
      </c>
      <c r="CU28" s="64">
        <v>124</v>
      </c>
      <c r="CV28" s="65">
        <f t="shared" si="41"/>
        <v>40898.299999999996</v>
      </c>
    </row>
    <row r="29" spans="1:100">
      <c r="A29" s="7" t="s">
        <v>227</v>
      </c>
      <c r="B29" s="3" t="s">
        <v>36</v>
      </c>
      <c r="C29" s="4" t="s">
        <v>228</v>
      </c>
      <c r="D29" s="4" t="s">
        <v>229</v>
      </c>
      <c r="E29" s="4" t="s">
        <v>230</v>
      </c>
      <c r="F29" s="4" t="s">
        <v>231</v>
      </c>
      <c r="G29" s="4" t="s">
        <v>232</v>
      </c>
      <c r="H29" s="4" t="s">
        <v>232</v>
      </c>
      <c r="I29" s="5">
        <v>30</v>
      </c>
      <c r="J29" s="5">
        <v>7953.29</v>
      </c>
      <c r="K29" s="8">
        <v>238598.7</v>
      </c>
      <c r="L29" s="5">
        <v>5169.63</v>
      </c>
      <c r="M29" s="5">
        <v>155088.9</v>
      </c>
      <c r="N29" s="8">
        <v>155088.9</v>
      </c>
      <c r="O29" s="5">
        <v>56.677</v>
      </c>
      <c r="P29" s="4" t="s">
        <v>62</v>
      </c>
      <c r="Q29" s="4" t="s">
        <v>63</v>
      </c>
      <c r="R29" s="4" t="s">
        <v>64</v>
      </c>
      <c r="S29" s="4" t="s">
        <v>65</v>
      </c>
      <c r="T29" s="4" t="s">
        <v>66</v>
      </c>
      <c r="U29" s="4" t="s">
        <v>67</v>
      </c>
      <c r="V29" s="4" t="s">
        <v>68</v>
      </c>
      <c r="W29" s="4" t="s">
        <v>233</v>
      </c>
      <c r="X29" s="4" t="s">
        <v>234</v>
      </c>
      <c r="Y29" s="5">
        <v>7953.29</v>
      </c>
      <c r="Z29" s="4" t="s">
        <v>59</v>
      </c>
      <c r="AA29" s="5">
        <v>131269</v>
      </c>
      <c r="AB29" s="5">
        <v>10</v>
      </c>
      <c r="AC29" s="4" t="s">
        <v>69</v>
      </c>
      <c r="AD29" s="4" t="s">
        <v>35</v>
      </c>
      <c r="AE29" s="6">
        <v>41680</v>
      </c>
      <c r="AF29" s="5">
        <v>1</v>
      </c>
      <c r="AG29" s="4" t="s">
        <v>70</v>
      </c>
      <c r="AH29" s="5">
        <v>35</v>
      </c>
      <c r="AI29" s="5">
        <v>-35.000106873999997</v>
      </c>
      <c r="AJ29" s="14">
        <v>0</v>
      </c>
      <c r="AK29" s="14">
        <f t="shared" si="0"/>
        <v>0</v>
      </c>
      <c r="AL29" s="15">
        <f t="shared" si="1"/>
        <v>0</v>
      </c>
      <c r="AM29" s="16">
        <v>0</v>
      </c>
      <c r="AN29" s="16">
        <f t="shared" si="2"/>
        <v>0</v>
      </c>
      <c r="AO29" s="17">
        <f t="shared" si="3"/>
        <v>0</v>
      </c>
      <c r="AP29" s="18">
        <v>0</v>
      </c>
      <c r="AQ29" s="18">
        <f t="shared" si="4"/>
        <v>0</v>
      </c>
      <c r="AR29" s="19">
        <f t="shared" si="5"/>
        <v>0</v>
      </c>
      <c r="AS29" s="20"/>
      <c r="AT29" s="20">
        <f t="shared" si="6"/>
        <v>0</v>
      </c>
      <c r="AU29" s="21">
        <f t="shared" si="7"/>
        <v>0</v>
      </c>
      <c r="AV29" s="22"/>
      <c r="AW29" s="22">
        <f t="shared" si="8"/>
        <v>0</v>
      </c>
      <c r="AX29" s="23">
        <f t="shared" si="9"/>
        <v>0</v>
      </c>
      <c r="AY29" s="24">
        <v>0</v>
      </c>
      <c r="AZ29" s="24">
        <f t="shared" si="10"/>
        <v>0</v>
      </c>
      <c r="BA29" s="25">
        <f t="shared" si="11"/>
        <v>0</v>
      </c>
      <c r="BB29" s="52">
        <v>0</v>
      </c>
      <c r="BC29" s="52">
        <f t="shared" si="12"/>
        <v>0</v>
      </c>
      <c r="BD29" s="27">
        <f t="shared" si="13"/>
        <v>0</v>
      </c>
      <c r="BE29" s="28">
        <v>0</v>
      </c>
      <c r="BF29" s="28">
        <f t="shared" si="14"/>
        <v>0</v>
      </c>
      <c r="BG29" s="29">
        <f t="shared" si="15"/>
        <v>0</v>
      </c>
      <c r="BH29" s="30">
        <v>0</v>
      </c>
      <c r="BI29" s="30">
        <f t="shared" si="16"/>
        <v>0</v>
      </c>
      <c r="BJ29" s="31">
        <f t="shared" si="17"/>
        <v>0</v>
      </c>
      <c r="BK29" s="32"/>
      <c r="BL29" s="32">
        <f t="shared" si="18"/>
        <v>0</v>
      </c>
      <c r="BM29" s="33">
        <f t="shared" si="19"/>
        <v>0</v>
      </c>
      <c r="BN29" s="34">
        <v>0</v>
      </c>
      <c r="BO29" s="34">
        <f t="shared" si="20"/>
        <v>0</v>
      </c>
      <c r="BP29" s="35">
        <f t="shared" si="21"/>
        <v>0</v>
      </c>
      <c r="BQ29" s="36">
        <v>10</v>
      </c>
      <c r="BR29" s="36">
        <f t="shared" si="22"/>
        <v>25</v>
      </c>
      <c r="BS29" s="37">
        <f t="shared" si="23"/>
        <v>129240.75</v>
      </c>
      <c r="BT29" s="38">
        <v>0</v>
      </c>
      <c r="BU29" s="38">
        <f t="shared" si="24"/>
        <v>0</v>
      </c>
      <c r="BV29" s="39">
        <f t="shared" si="25"/>
        <v>0</v>
      </c>
      <c r="BW29" s="53">
        <v>0</v>
      </c>
      <c r="BX29" s="53">
        <f t="shared" si="26"/>
        <v>0</v>
      </c>
      <c r="BY29" s="41">
        <f t="shared" si="27"/>
        <v>0</v>
      </c>
      <c r="BZ29" s="42">
        <v>0</v>
      </c>
      <c r="CA29" s="42">
        <f t="shared" si="28"/>
        <v>0</v>
      </c>
      <c r="CB29" s="43">
        <f t="shared" si="29"/>
        <v>0</v>
      </c>
      <c r="CC29" s="44"/>
      <c r="CD29" s="44">
        <f t="shared" si="30"/>
        <v>0</v>
      </c>
      <c r="CE29" s="45">
        <f t="shared" si="31"/>
        <v>0</v>
      </c>
      <c r="CF29" s="46"/>
      <c r="CG29" s="46">
        <f t="shared" si="32"/>
        <v>0</v>
      </c>
      <c r="CH29" s="47">
        <f t="shared" si="33"/>
        <v>0</v>
      </c>
      <c r="CI29" s="48">
        <v>0</v>
      </c>
      <c r="CJ29" s="48">
        <f t="shared" si="34"/>
        <v>0</v>
      </c>
      <c r="CK29" s="49">
        <f t="shared" si="35"/>
        <v>0</v>
      </c>
      <c r="CL29" s="50">
        <v>0</v>
      </c>
      <c r="CM29" s="50">
        <f t="shared" si="36"/>
        <v>0</v>
      </c>
      <c r="CN29" s="51">
        <f t="shared" si="37"/>
        <v>0</v>
      </c>
      <c r="CO29" s="14"/>
      <c r="CP29" s="14">
        <v>0</v>
      </c>
      <c r="CQ29" s="15">
        <f t="shared" si="38"/>
        <v>0</v>
      </c>
      <c r="CR29" s="16"/>
      <c r="CS29" s="16">
        <f t="shared" si="39"/>
        <v>0</v>
      </c>
      <c r="CT29" s="17">
        <f t="shared" si="40"/>
        <v>0</v>
      </c>
      <c r="CU29" s="64">
        <v>5</v>
      </c>
      <c r="CV29" s="65">
        <f t="shared" si="41"/>
        <v>25848.15</v>
      </c>
    </row>
    <row r="30" spans="1:100">
      <c r="A30" s="7" t="s">
        <v>235</v>
      </c>
      <c r="B30" s="3" t="s">
        <v>36</v>
      </c>
      <c r="C30" s="4" t="s">
        <v>236</v>
      </c>
      <c r="D30" s="4" t="s">
        <v>237</v>
      </c>
      <c r="E30" s="4" t="s">
        <v>238</v>
      </c>
      <c r="F30" s="4" t="s">
        <v>239</v>
      </c>
      <c r="G30" s="4" t="s">
        <v>240</v>
      </c>
      <c r="H30" s="4" t="s">
        <v>240</v>
      </c>
      <c r="I30" s="5">
        <v>3000</v>
      </c>
      <c r="J30" s="5">
        <v>6626.25</v>
      </c>
      <c r="K30" s="8">
        <v>19878750</v>
      </c>
      <c r="L30" s="5">
        <v>2981.7392</v>
      </c>
      <c r="M30" s="5">
        <v>8945217.5999999996</v>
      </c>
      <c r="N30" s="8">
        <v>8945217.5999999996</v>
      </c>
      <c r="O30" s="5">
        <v>7008</v>
      </c>
      <c r="P30" s="4" t="s">
        <v>62</v>
      </c>
      <c r="Q30" s="4" t="s">
        <v>63</v>
      </c>
      <c r="R30" s="4" t="s">
        <v>64</v>
      </c>
      <c r="S30" s="4" t="s">
        <v>65</v>
      </c>
      <c r="T30" s="4" t="s">
        <v>66</v>
      </c>
      <c r="U30" s="4" t="s">
        <v>67</v>
      </c>
      <c r="V30" s="4" t="s">
        <v>68</v>
      </c>
      <c r="W30" s="4" t="s">
        <v>241</v>
      </c>
      <c r="X30" s="4" t="s">
        <v>242</v>
      </c>
      <c r="Y30" s="5">
        <v>6626.25</v>
      </c>
      <c r="Z30" s="4" t="s">
        <v>59</v>
      </c>
      <c r="AA30" s="5">
        <v>10935.96</v>
      </c>
      <c r="AB30" s="5">
        <v>10</v>
      </c>
      <c r="AC30" s="4" t="s">
        <v>69</v>
      </c>
      <c r="AD30" s="4" t="s">
        <v>35</v>
      </c>
      <c r="AE30" s="6">
        <v>49332</v>
      </c>
      <c r="AF30" s="5">
        <v>1</v>
      </c>
      <c r="AG30" s="4" t="s">
        <v>70</v>
      </c>
      <c r="AH30" s="5">
        <v>55</v>
      </c>
      <c r="AI30" s="5">
        <v>-55.001106206000003</v>
      </c>
      <c r="AJ30" s="14">
        <v>90</v>
      </c>
      <c r="AK30" s="14">
        <f t="shared" si="0"/>
        <v>232</v>
      </c>
      <c r="AL30" s="15">
        <f t="shared" si="1"/>
        <v>691763.49439999997</v>
      </c>
      <c r="AM30" s="16">
        <v>50</v>
      </c>
      <c r="AN30" s="16">
        <f t="shared" si="2"/>
        <v>129</v>
      </c>
      <c r="AO30" s="17">
        <f t="shared" si="3"/>
        <v>384644.35680000001</v>
      </c>
      <c r="AP30" s="18">
        <v>30</v>
      </c>
      <c r="AQ30" s="18">
        <f t="shared" si="4"/>
        <v>77</v>
      </c>
      <c r="AR30" s="19">
        <f t="shared" si="5"/>
        <v>229593.9184</v>
      </c>
      <c r="AS30" s="20"/>
      <c r="AT30" s="20">
        <f t="shared" si="6"/>
        <v>0</v>
      </c>
      <c r="AU30" s="21">
        <f t="shared" si="7"/>
        <v>0</v>
      </c>
      <c r="AV30" s="22">
        <v>14</v>
      </c>
      <c r="AW30" s="22">
        <f t="shared" si="8"/>
        <v>36</v>
      </c>
      <c r="AX30" s="23">
        <f t="shared" si="9"/>
        <v>107342.6112</v>
      </c>
      <c r="AY30" s="24">
        <v>0</v>
      </c>
      <c r="AZ30" s="24">
        <f t="shared" si="10"/>
        <v>0</v>
      </c>
      <c r="BA30" s="25">
        <f t="shared" si="11"/>
        <v>0</v>
      </c>
      <c r="BB30" s="52">
        <v>13</v>
      </c>
      <c r="BC30" s="52">
        <f t="shared" si="12"/>
        <v>33</v>
      </c>
      <c r="BD30" s="27">
        <f t="shared" si="13"/>
        <v>98397.393599999996</v>
      </c>
      <c r="BE30" s="28">
        <v>30</v>
      </c>
      <c r="BF30" s="28">
        <f t="shared" si="14"/>
        <v>77</v>
      </c>
      <c r="BG30" s="29">
        <f t="shared" si="15"/>
        <v>229593.9184</v>
      </c>
      <c r="BH30" s="30">
        <v>30</v>
      </c>
      <c r="BI30" s="30">
        <f t="shared" si="16"/>
        <v>77</v>
      </c>
      <c r="BJ30" s="31">
        <f t="shared" si="17"/>
        <v>229593.9184</v>
      </c>
      <c r="BK30" s="32"/>
      <c r="BL30" s="32">
        <f t="shared" si="18"/>
        <v>0</v>
      </c>
      <c r="BM30" s="33">
        <f t="shared" si="19"/>
        <v>0</v>
      </c>
      <c r="BN30" s="34">
        <v>65</v>
      </c>
      <c r="BO30" s="34">
        <f t="shared" si="20"/>
        <v>167</v>
      </c>
      <c r="BP30" s="35">
        <f t="shared" si="21"/>
        <v>497950.44640000002</v>
      </c>
      <c r="BQ30" s="36">
        <v>50</v>
      </c>
      <c r="BR30" s="36">
        <f t="shared" si="22"/>
        <v>129</v>
      </c>
      <c r="BS30" s="37">
        <f t="shared" si="23"/>
        <v>384644.35680000001</v>
      </c>
      <c r="BT30" s="38">
        <v>26</v>
      </c>
      <c r="BU30" s="38">
        <f t="shared" si="24"/>
        <v>67</v>
      </c>
      <c r="BV30" s="39">
        <f t="shared" si="25"/>
        <v>199776.5264</v>
      </c>
      <c r="BW30" s="53">
        <v>26</v>
      </c>
      <c r="BX30" s="53">
        <f t="shared" si="26"/>
        <v>67</v>
      </c>
      <c r="BY30" s="41">
        <f t="shared" si="27"/>
        <v>199776.5264</v>
      </c>
      <c r="BZ30" s="42">
        <v>90</v>
      </c>
      <c r="CA30" s="42">
        <f t="shared" si="28"/>
        <v>232</v>
      </c>
      <c r="CB30" s="43">
        <f t="shared" si="29"/>
        <v>691763.49439999997</v>
      </c>
      <c r="CC30" s="44"/>
      <c r="CD30" s="44">
        <v>10</v>
      </c>
      <c r="CE30" s="45">
        <f t="shared" si="31"/>
        <v>29817.392</v>
      </c>
      <c r="CF30" s="46">
        <v>120</v>
      </c>
      <c r="CG30" s="46">
        <f t="shared" si="32"/>
        <v>310</v>
      </c>
      <c r="CH30" s="47">
        <f t="shared" si="33"/>
        <v>924339.152</v>
      </c>
      <c r="CI30" s="48">
        <v>34</v>
      </c>
      <c r="CJ30" s="48">
        <f t="shared" si="34"/>
        <v>87</v>
      </c>
      <c r="CK30" s="49">
        <f t="shared" si="35"/>
        <v>259411.31039999999</v>
      </c>
      <c r="CL30" s="50">
        <v>0</v>
      </c>
      <c r="CM30" s="50">
        <f t="shared" si="36"/>
        <v>0</v>
      </c>
      <c r="CN30" s="51">
        <f t="shared" si="37"/>
        <v>0</v>
      </c>
      <c r="CO30" s="14"/>
      <c r="CP30" s="14">
        <v>0</v>
      </c>
      <c r="CQ30" s="15">
        <f t="shared" si="38"/>
        <v>0</v>
      </c>
      <c r="CR30" s="16"/>
      <c r="CS30" s="16">
        <f t="shared" si="39"/>
        <v>0</v>
      </c>
      <c r="CT30" s="17">
        <f t="shared" si="40"/>
        <v>0</v>
      </c>
      <c r="CU30" s="64">
        <v>1270</v>
      </c>
      <c r="CV30" s="65">
        <f t="shared" si="41"/>
        <v>3786808.784</v>
      </c>
    </row>
    <row r="31" spans="1:100">
      <c r="A31" s="7" t="s">
        <v>243</v>
      </c>
      <c r="B31" s="3" t="s">
        <v>36</v>
      </c>
      <c r="C31" s="4" t="s">
        <v>244</v>
      </c>
      <c r="D31" s="4" t="s">
        <v>245</v>
      </c>
      <c r="E31" s="4" t="s">
        <v>246</v>
      </c>
      <c r="F31" s="4" t="s">
        <v>247</v>
      </c>
      <c r="G31" s="4" t="s">
        <v>248</v>
      </c>
      <c r="H31" s="4" t="s">
        <v>248</v>
      </c>
      <c r="I31" s="5">
        <v>120</v>
      </c>
      <c r="J31" s="5">
        <v>5609</v>
      </c>
      <c r="K31" s="8">
        <v>673080</v>
      </c>
      <c r="L31" s="5">
        <v>4690.7700000000004</v>
      </c>
      <c r="M31" s="5">
        <v>562892.4</v>
      </c>
      <c r="N31" s="8">
        <v>562892.4</v>
      </c>
      <c r="O31" s="5">
        <v>44.261000000000003</v>
      </c>
      <c r="P31" s="4" t="s">
        <v>62</v>
      </c>
      <c r="Q31" s="4" t="s">
        <v>63</v>
      </c>
      <c r="R31" s="4" t="s">
        <v>64</v>
      </c>
      <c r="S31" s="4" t="s">
        <v>65</v>
      </c>
      <c r="T31" s="4" t="s">
        <v>66</v>
      </c>
      <c r="U31" s="4" t="s">
        <v>67</v>
      </c>
      <c r="V31" s="4" t="s">
        <v>68</v>
      </c>
      <c r="W31" s="4" t="s">
        <v>249</v>
      </c>
      <c r="X31" s="4" t="s">
        <v>250</v>
      </c>
      <c r="Y31" s="5">
        <v>5609</v>
      </c>
      <c r="Z31" s="4" t="s">
        <v>59</v>
      </c>
      <c r="AA31" s="5">
        <v>9257.16</v>
      </c>
      <c r="AB31" s="5">
        <v>10</v>
      </c>
      <c r="AC31" s="4" t="s">
        <v>69</v>
      </c>
      <c r="AD31" s="4" t="s">
        <v>35</v>
      </c>
      <c r="AE31" s="6">
        <v>45503</v>
      </c>
      <c r="AF31" s="5">
        <v>1</v>
      </c>
      <c r="AG31" s="4" t="s">
        <v>70</v>
      </c>
      <c r="AH31" s="5">
        <v>16.37</v>
      </c>
      <c r="AI31" s="5">
        <v>-16.370654305999999</v>
      </c>
      <c r="AJ31" s="14" t="s">
        <v>475</v>
      </c>
      <c r="AK31" s="14"/>
      <c r="AL31" s="15">
        <f t="shared" si="1"/>
        <v>0</v>
      </c>
      <c r="AM31" s="16">
        <v>0</v>
      </c>
      <c r="AN31" s="16">
        <f t="shared" si="2"/>
        <v>0</v>
      </c>
      <c r="AO31" s="17">
        <f t="shared" si="3"/>
        <v>0</v>
      </c>
      <c r="AP31" s="18">
        <v>0</v>
      </c>
      <c r="AQ31" s="18">
        <f t="shared" si="4"/>
        <v>0</v>
      </c>
      <c r="AR31" s="19">
        <f t="shared" si="5"/>
        <v>0</v>
      </c>
      <c r="AS31" s="20"/>
      <c r="AT31" s="20">
        <f t="shared" si="6"/>
        <v>0</v>
      </c>
      <c r="AU31" s="21">
        <f t="shared" si="7"/>
        <v>0</v>
      </c>
      <c r="AV31" s="22"/>
      <c r="AW31" s="22">
        <f t="shared" si="8"/>
        <v>0</v>
      </c>
      <c r="AX31" s="23">
        <f t="shared" si="9"/>
        <v>0</v>
      </c>
      <c r="AY31" s="24">
        <v>0</v>
      </c>
      <c r="AZ31" s="24">
        <f t="shared" si="10"/>
        <v>0</v>
      </c>
      <c r="BA31" s="25">
        <f t="shared" si="11"/>
        <v>0</v>
      </c>
      <c r="BB31" s="52">
        <v>0</v>
      </c>
      <c r="BC31" s="52">
        <f t="shared" si="12"/>
        <v>0</v>
      </c>
      <c r="BD31" s="27">
        <f t="shared" si="13"/>
        <v>0</v>
      </c>
      <c r="BE31" s="28">
        <v>0</v>
      </c>
      <c r="BF31" s="28">
        <f t="shared" si="14"/>
        <v>0</v>
      </c>
      <c r="BG31" s="29">
        <f t="shared" si="15"/>
        <v>0</v>
      </c>
      <c r="BH31" s="30">
        <v>0</v>
      </c>
      <c r="BI31" s="30">
        <f t="shared" si="16"/>
        <v>0</v>
      </c>
      <c r="BJ31" s="31">
        <f t="shared" si="17"/>
        <v>0</v>
      </c>
      <c r="BK31" s="32"/>
      <c r="BL31" s="32">
        <f t="shared" si="18"/>
        <v>0</v>
      </c>
      <c r="BM31" s="33">
        <f t="shared" si="19"/>
        <v>0</v>
      </c>
      <c r="BN31" s="34">
        <v>0</v>
      </c>
      <c r="BO31" s="34">
        <f t="shared" si="20"/>
        <v>0</v>
      </c>
      <c r="BP31" s="35">
        <f t="shared" si="21"/>
        <v>0</v>
      </c>
      <c r="BQ31" s="36">
        <v>20</v>
      </c>
      <c r="BR31" s="36">
        <f t="shared" si="22"/>
        <v>51</v>
      </c>
      <c r="BS31" s="37">
        <f t="shared" si="23"/>
        <v>239229.27000000002</v>
      </c>
      <c r="BT31" s="38">
        <v>0</v>
      </c>
      <c r="BU31" s="38">
        <f t="shared" si="24"/>
        <v>0</v>
      </c>
      <c r="BV31" s="39">
        <f t="shared" si="25"/>
        <v>0</v>
      </c>
      <c r="BW31" s="53">
        <v>15</v>
      </c>
      <c r="BX31" s="53">
        <f t="shared" si="26"/>
        <v>38</v>
      </c>
      <c r="BY31" s="41">
        <f t="shared" si="27"/>
        <v>178249.26</v>
      </c>
      <c r="BZ31" s="42">
        <v>0</v>
      </c>
      <c r="CA31" s="42">
        <f t="shared" si="28"/>
        <v>0</v>
      </c>
      <c r="CB31" s="43">
        <f t="shared" si="29"/>
        <v>0</v>
      </c>
      <c r="CC31" s="44"/>
      <c r="CD31" s="44">
        <f t="shared" si="30"/>
        <v>0</v>
      </c>
      <c r="CE31" s="45">
        <f t="shared" si="31"/>
        <v>0</v>
      </c>
      <c r="CF31" s="46"/>
      <c r="CG31" s="46">
        <f t="shared" si="32"/>
        <v>0</v>
      </c>
      <c r="CH31" s="47">
        <f t="shared" si="33"/>
        <v>0</v>
      </c>
      <c r="CI31" s="48">
        <v>0</v>
      </c>
      <c r="CJ31" s="48">
        <f t="shared" si="34"/>
        <v>0</v>
      </c>
      <c r="CK31" s="49">
        <f t="shared" si="35"/>
        <v>0</v>
      </c>
      <c r="CL31" s="50">
        <v>0</v>
      </c>
      <c r="CM31" s="50">
        <f t="shared" si="36"/>
        <v>0</v>
      </c>
      <c r="CN31" s="51">
        <f t="shared" si="37"/>
        <v>0</v>
      </c>
      <c r="CO31" s="14"/>
      <c r="CP31" s="14">
        <v>0</v>
      </c>
      <c r="CQ31" s="15">
        <f t="shared" si="38"/>
        <v>0</v>
      </c>
      <c r="CR31" s="16"/>
      <c r="CS31" s="16">
        <f t="shared" si="39"/>
        <v>0</v>
      </c>
      <c r="CT31" s="17">
        <f t="shared" si="40"/>
        <v>0</v>
      </c>
      <c r="CU31" s="64">
        <v>31</v>
      </c>
      <c r="CV31" s="65">
        <f t="shared" si="41"/>
        <v>145413.87000000002</v>
      </c>
    </row>
    <row r="32" spans="1:100">
      <c r="A32" s="7" t="s">
        <v>251</v>
      </c>
      <c r="B32" s="3" t="s">
        <v>36</v>
      </c>
      <c r="C32" s="4" t="s">
        <v>252</v>
      </c>
      <c r="D32" s="4" t="s">
        <v>253</v>
      </c>
      <c r="E32" s="4" t="s">
        <v>254</v>
      </c>
      <c r="F32" s="4" t="s">
        <v>255</v>
      </c>
      <c r="G32" s="4" t="s">
        <v>196</v>
      </c>
      <c r="H32" s="4" t="s">
        <v>196</v>
      </c>
      <c r="I32" s="5">
        <v>75000</v>
      </c>
      <c r="J32" s="5">
        <v>482.84</v>
      </c>
      <c r="K32" s="8">
        <v>36213000</v>
      </c>
      <c r="L32" s="5">
        <v>482.84</v>
      </c>
      <c r="M32" s="5">
        <v>36213000</v>
      </c>
      <c r="N32" s="8">
        <v>36213000</v>
      </c>
      <c r="O32" s="5">
        <v>35.167000000000002</v>
      </c>
      <c r="P32" s="4" t="s">
        <v>62</v>
      </c>
      <c r="Q32" s="4" t="s">
        <v>63</v>
      </c>
      <c r="R32" s="4" t="s">
        <v>64</v>
      </c>
      <c r="S32" s="4" t="s">
        <v>65</v>
      </c>
      <c r="T32" s="4" t="s">
        <v>66</v>
      </c>
      <c r="U32" s="4" t="s">
        <v>67</v>
      </c>
      <c r="V32" s="4" t="s">
        <v>68</v>
      </c>
      <c r="W32" s="4" t="s">
        <v>256</v>
      </c>
      <c r="X32" s="4" t="s">
        <v>257</v>
      </c>
      <c r="Y32" s="5">
        <v>482.84</v>
      </c>
      <c r="Z32" s="4" t="s">
        <v>59</v>
      </c>
      <c r="AA32" s="5">
        <v>819.22</v>
      </c>
      <c r="AB32" s="5">
        <v>10</v>
      </c>
      <c r="AC32" s="4" t="s">
        <v>69</v>
      </c>
      <c r="AD32" s="4" t="s">
        <v>35</v>
      </c>
      <c r="AE32" s="6">
        <v>44283</v>
      </c>
      <c r="AF32" s="5">
        <v>1</v>
      </c>
      <c r="AG32" s="4" t="s">
        <v>70</v>
      </c>
      <c r="AH32" s="5">
        <v>0</v>
      </c>
      <c r="AI32" s="5">
        <v>0</v>
      </c>
      <c r="AJ32" s="14">
        <v>624</v>
      </c>
      <c r="AK32" s="14">
        <f t="shared" si="0"/>
        <v>1612</v>
      </c>
      <c r="AL32" s="15">
        <f t="shared" si="1"/>
        <v>778338.08</v>
      </c>
      <c r="AM32" s="16">
        <v>0</v>
      </c>
      <c r="AN32" s="16">
        <f t="shared" si="2"/>
        <v>0</v>
      </c>
      <c r="AO32" s="17">
        <f t="shared" si="3"/>
        <v>0</v>
      </c>
      <c r="AP32" s="18">
        <v>943</v>
      </c>
      <c r="AQ32" s="18">
        <f t="shared" si="4"/>
        <v>2436</v>
      </c>
      <c r="AR32" s="19">
        <f t="shared" si="5"/>
        <v>1176198.24</v>
      </c>
      <c r="AS32" s="20"/>
      <c r="AT32" s="20">
        <f t="shared" si="6"/>
        <v>0</v>
      </c>
      <c r="AU32" s="21">
        <f t="shared" si="7"/>
        <v>0</v>
      </c>
      <c r="AV32" s="22">
        <v>2264</v>
      </c>
      <c r="AW32" s="22">
        <f t="shared" si="8"/>
        <v>5848</v>
      </c>
      <c r="AX32" s="23">
        <f t="shared" si="9"/>
        <v>2823648.32</v>
      </c>
      <c r="AY32" s="24">
        <v>0</v>
      </c>
      <c r="AZ32" s="24">
        <f t="shared" si="10"/>
        <v>0</v>
      </c>
      <c r="BA32" s="25">
        <f t="shared" si="11"/>
        <v>0</v>
      </c>
      <c r="BB32" s="52">
        <v>0</v>
      </c>
      <c r="BC32" s="52">
        <f t="shared" si="12"/>
        <v>0</v>
      </c>
      <c r="BD32" s="27">
        <f t="shared" si="13"/>
        <v>0</v>
      </c>
      <c r="BE32" s="28">
        <v>1000</v>
      </c>
      <c r="BF32" s="28">
        <f t="shared" si="14"/>
        <v>2583</v>
      </c>
      <c r="BG32" s="29">
        <f t="shared" si="15"/>
        <v>1247175.72</v>
      </c>
      <c r="BH32" s="30">
        <v>84</v>
      </c>
      <c r="BI32" s="30">
        <f t="shared" si="16"/>
        <v>217</v>
      </c>
      <c r="BJ32" s="31">
        <f t="shared" si="17"/>
        <v>104776.28</v>
      </c>
      <c r="BK32" s="32"/>
      <c r="BL32" s="32">
        <f t="shared" si="18"/>
        <v>0</v>
      </c>
      <c r="BM32" s="33">
        <f t="shared" si="19"/>
        <v>0</v>
      </c>
      <c r="BN32" s="34">
        <v>38</v>
      </c>
      <c r="BO32" s="34">
        <f t="shared" si="20"/>
        <v>98</v>
      </c>
      <c r="BP32" s="35">
        <f t="shared" si="21"/>
        <v>47318.32</v>
      </c>
      <c r="BQ32" s="36">
        <v>8500</v>
      </c>
      <c r="BR32" s="36">
        <f t="shared" si="22"/>
        <v>21958</v>
      </c>
      <c r="BS32" s="37">
        <f t="shared" si="23"/>
        <v>10602200.719999999</v>
      </c>
      <c r="BT32" s="38">
        <v>200</v>
      </c>
      <c r="BU32" s="38">
        <f t="shared" si="24"/>
        <v>516</v>
      </c>
      <c r="BV32" s="39">
        <f t="shared" si="25"/>
        <v>249145.43999999997</v>
      </c>
      <c r="BW32" s="53">
        <v>4800</v>
      </c>
      <c r="BX32" s="53">
        <f t="shared" si="26"/>
        <v>12400</v>
      </c>
      <c r="BY32" s="41">
        <f t="shared" si="27"/>
        <v>5987216</v>
      </c>
      <c r="BZ32" s="42">
        <v>0</v>
      </c>
      <c r="CA32" s="42">
        <f t="shared" si="28"/>
        <v>0</v>
      </c>
      <c r="CB32" s="43">
        <f t="shared" si="29"/>
        <v>0</v>
      </c>
      <c r="CC32" s="44"/>
      <c r="CD32" s="44">
        <v>10000</v>
      </c>
      <c r="CE32" s="45">
        <f t="shared" si="31"/>
        <v>4828400</v>
      </c>
      <c r="CF32" s="46"/>
      <c r="CG32" s="46">
        <f t="shared" si="32"/>
        <v>0</v>
      </c>
      <c r="CH32" s="47">
        <f t="shared" si="33"/>
        <v>0</v>
      </c>
      <c r="CI32" s="48">
        <v>0</v>
      </c>
      <c r="CJ32" s="48">
        <f t="shared" si="34"/>
        <v>0</v>
      </c>
      <c r="CK32" s="49">
        <f t="shared" si="35"/>
        <v>0</v>
      </c>
      <c r="CL32" s="50">
        <v>0</v>
      </c>
      <c r="CM32" s="50">
        <f t="shared" si="36"/>
        <v>0</v>
      </c>
      <c r="CN32" s="51">
        <f t="shared" si="37"/>
        <v>0</v>
      </c>
      <c r="CO32" s="14"/>
      <c r="CP32" s="14">
        <v>0</v>
      </c>
      <c r="CQ32" s="15">
        <f t="shared" si="38"/>
        <v>0</v>
      </c>
      <c r="CR32" s="16"/>
      <c r="CS32" s="16">
        <f t="shared" si="39"/>
        <v>0</v>
      </c>
      <c r="CT32" s="17">
        <f t="shared" si="40"/>
        <v>0</v>
      </c>
      <c r="CU32" s="64">
        <v>17332</v>
      </c>
      <c r="CV32" s="65">
        <f t="shared" si="41"/>
        <v>8368582.8799999999</v>
      </c>
    </row>
    <row r="33" spans="1:100">
      <c r="A33" s="157" t="s">
        <v>258</v>
      </c>
      <c r="B33" s="3" t="s">
        <v>36</v>
      </c>
      <c r="C33" s="4" t="s">
        <v>259</v>
      </c>
      <c r="D33" s="4" t="s">
        <v>260</v>
      </c>
      <c r="E33" s="4" t="s">
        <v>261</v>
      </c>
      <c r="F33" s="4" t="s">
        <v>262</v>
      </c>
      <c r="G33" s="4" t="s">
        <v>108</v>
      </c>
      <c r="H33" s="4" t="s">
        <v>108</v>
      </c>
      <c r="I33" s="5">
        <v>180000</v>
      </c>
      <c r="J33" s="5">
        <v>0.12</v>
      </c>
      <c r="K33" s="160">
        <v>34344</v>
      </c>
      <c r="L33" s="5">
        <v>0.11021</v>
      </c>
      <c r="M33" s="5">
        <v>19837.8</v>
      </c>
      <c r="N33" s="160">
        <v>32501.879999999997</v>
      </c>
      <c r="O33" s="5">
        <v>50</v>
      </c>
      <c r="P33" s="4" t="s">
        <v>109</v>
      </c>
      <c r="Q33" s="4" t="s">
        <v>63</v>
      </c>
      <c r="R33" s="4" t="s">
        <v>64</v>
      </c>
      <c r="S33" s="4" t="s">
        <v>65</v>
      </c>
      <c r="T33" s="4" t="s">
        <v>66</v>
      </c>
      <c r="U33" s="4" t="s">
        <v>67</v>
      </c>
      <c r="V33" s="4" t="s">
        <v>78</v>
      </c>
      <c r="W33" s="4" t="s">
        <v>263</v>
      </c>
      <c r="X33" s="4" t="s">
        <v>264</v>
      </c>
      <c r="Y33" s="5">
        <v>0.11</v>
      </c>
      <c r="Z33" s="4" t="s">
        <v>36</v>
      </c>
      <c r="AA33" s="5">
        <v>4.8499999999999996</v>
      </c>
      <c r="AB33" s="5">
        <v>10</v>
      </c>
      <c r="AC33" s="4" t="s">
        <v>136</v>
      </c>
      <c r="AD33" s="4" t="s">
        <v>35</v>
      </c>
      <c r="AE33" s="6"/>
      <c r="AF33" s="5">
        <v>20</v>
      </c>
      <c r="AG33" s="4" t="s">
        <v>137</v>
      </c>
      <c r="AH33" s="5">
        <v>0</v>
      </c>
      <c r="AI33" s="5">
        <v>-5.3637316559999997</v>
      </c>
      <c r="AJ33" s="14">
        <v>600</v>
      </c>
      <c r="AK33" s="14">
        <f t="shared" si="0"/>
        <v>1550</v>
      </c>
      <c r="AL33" s="15">
        <f t="shared" si="1"/>
        <v>170.82550000000001</v>
      </c>
      <c r="AM33" s="16">
        <v>0</v>
      </c>
      <c r="AN33" s="16">
        <f t="shared" si="2"/>
        <v>0</v>
      </c>
      <c r="AO33" s="17">
        <f t="shared" si="3"/>
        <v>0</v>
      </c>
      <c r="AP33" s="18">
        <v>600</v>
      </c>
      <c r="AQ33" s="18">
        <f t="shared" si="4"/>
        <v>1550</v>
      </c>
      <c r="AR33" s="19">
        <f t="shared" si="5"/>
        <v>170.82550000000001</v>
      </c>
      <c r="AS33" s="20">
        <v>15000</v>
      </c>
      <c r="AT33" s="20">
        <f t="shared" si="6"/>
        <v>38750</v>
      </c>
      <c r="AU33" s="21">
        <f t="shared" si="7"/>
        <v>4270.6374999999998</v>
      </c>
      <c r="AV33" s="22">
        <v>9620</v>
      </c>
      <c r="AW33" s="22">
        <f t="shared" si="8"/>
        <v>24851</v>
      </c>
      <c r="AX33" s="23">
        <f t="shared" si="9"/>
        <v>2738.8287100000002</v>
      </c>
      <c r="AY33" s="24">
        <v>9000</v>
      </c>
      <c r="AZ33" s="24">
        <f t="shared" si="10"/>
        <v>23250</v>
      </c>
      <c r="BA33" s="25">
        <f t="shared" si="11"/>
        <v>2562.3825000000002</v>
      </c>
      <c r="BB33" s="52">
        <v>1400</v>
      </c>
      <c r="BC33" s="52">
        <f t="shared" si="12"/>
        <v>3616</v>
      </c>
      <c r="BD33" s="27">
        <f t="shared" si="13"/>
        <v>398.51936000000001</v>
      </c>
      <c r="BE33" s="28">
        <v>6000</v>
      </c>
      <c r="BF33" s="28">
        <f t="shared" si="14"/>
        <v>15500</v>
      </c>
      <c r="BG33" s="29">
        <f t="shared" si="15"/>
        <v>1708.2550000000001</v>
      </c>
      <c r="BH33" s="30">
        <v>2000</v>
      </c>
      <c r="BI33" s="30">
        <f t="shared" si="16"/>
        <v>5166</v>
      </c>
      <c r="BJ33" s="31">
        <f t="shared" si="17"/>
        <v>569.34486000000004</v>
      </c>
      <c r="BK33" s="32"/>
      <c r="BL33" s="32">
        <f t="shared" si="18"/>
        <v>0</v>
      </c>
      <c r="BM33" s="33">
        <f t="shared" si="19"/>
        <v>0</v>
      </c>
      <c r="BN33" s="34">
        <v>200</v>
      </c>
      <c r="BO33" s="34">
        <f t="shared" si="20"/>
        <v>516</v>
      </c>
      <c r="BP33" s="35">
        <f t="shared" si="21"/>
        <v>56.868360000000003</v>
      </c>
      <c r="BQ33" s="36">
        <v>200</v>
      </c>
      <c r="BR33" s="36">
        <f t="shared" si="22"/>
        <v>516</v>
      </c>
      <c r="BS33" s="37">
        <f t="shared" si="23"/>
        <v>56.868360000000003</v>
      </c>
      <c r="BT33" s="38">
        <v>200</v>
      </c>
      <c r="BU33" s="38">
        <f t="shared" si="24"/>
        <v>516</v>
      </c>
      <c r="BV33" s="39">
        <f t="shared" si="25"/>
        <v>56.868360000000003</v>
      </c>
      <c r="BW33" s="53">
        <v>400</v>
      </c>
      <c r="BX33" s="53">
        <f t="shared" si="26"/>
        <v>1033</v>
      </c>
      <c r="BY33" s="41">
        <f t="shared" si="27"/>
        <v>113.84693</v>
      </c>
      <c r="BZ33" s="42">
        <v>240</v>
      </c>
      <c r="CA33" s="42">
        <f t="shared" si="28"/>
        <v>620</v>
      </c>
      <c r="CB33" s="43">
        <f t="shared" si="29"/>
        <v>68.330200000000005</v>
      </c>
      <c r="CC33" s="44"/>
      <c r="CD33" s="44">
        <v>200</v>
      </c>
      <c r="CE33" s="45">
        <f t="shared" si="31"/>
        <v>22.042000000000002</v>
      </c>
      <c r="CF33" s="46">
        <v>200</v>
      </c>
      <c r="CG33" s="46">
        <f t="shared" si="32"/>
        <v>516</v>
      </c>
      <c r="CH33" s="47">
        <f t="shared" si="33"/>
        <v>56.868360000000003</v>
      </c>
      <c r="CI33" s="48">
        <v>200</v>
      </c>
      <c r="CJ33" s="48">
        <f t="shared" si="34"/>
        <v>516</v>
      </c>
      <c r="CK33" s="49">
        <f t="shared" si="35"/>
        <v>56.868360000000003</v>
      </c>
      <c r="CL33" s="50">
        <v>200</v>
      </c>
      <c r="CM33" s="50">
        <f t="shared" si="36"/>
        <v>516</v>
      </c>
      <c r="CN33" s="51">
        <f t="shared" si="37"/>
        <v>56.868360000000003</v>
      </c>
      <c r="CO33" s="14">
        <v>10000</v>
      </c>
      <c r="CP33" s="14">
        <v>30000</v>
      </c>
      <c r="CQ33" s="15">
        <f t="shared" si="38"/>
        <v>3306.3</v>
      </c>
      <c r="CR33" s="16"/>
      <c r="CS33" s="16">
        <f t="shared" si="39"/>
        <v>0</v>
      </c>
      <c r="CT33" s="17">
        <f t="shared" si="40"/>
        <v>0</v>
      </c>
      <c r="CU33" s="64">
        <v>30818</v>
      </c>
      <c r="CV33" s="65">
        <f t="shared" si="41"/>
        <v>3396.4517799999999</v>
      </c>
    </row>
    <row r="34" spans="1:100">
      <c r="A34" s="159"/>
      <c r="B34" s="3" t="s">
        <v>54</v>
      </c>
      <c r="C34" s="4" t="s">
        <v>259</v>
      </c>
      <c r="D34" s="4" t="s">
        <v>260</v>
      </c>
      <c r="E34" s="4" t="s">
        <v>265</v>
      </c>
      <c r="F34" s="4" t="s">
        <v>262</v>
      </c>
      <c r="G34" s="4" t="s">
        <v>266</v>
      </c>
      <c r="H34" s="4" t="s">
        <v>266</v>
      </c>
      <c r="I34" s="5">
        <v>216000</v>
      </c>
      <c r="J34" s="5">
        <v>5.8999999999999997E-2</v>
      </c>
      <c r="K34" s="162"/>
      <c r="L34" s="5">
        <v>5.8630000000000002E-2</v>
      </c>
      <c r="M34" s="5">
        <v>12664.08</v>
      </c>
      <c r="N34" s="162"/>
      <c r="O34" s="5">
        <v>50</v>
      </c>
      <c r="P34" s="4" t="s">
        <v>109</v>
      </c>
      <c r="Q34" s="4" t="s">
        <v>63</v>
      </c>
      <c r="R34" s="4" t="s">
        <v>64</v>
      </c>
      <c r="S34" s="4" t="s">
        <v>65</v>
      </c>
      <c r="T34" s="4" t="s">
        <v>66</v>
      </c>
      <c r="U34" s="4" t="s">
        <v>67</v>
      </c>
      <c r="V34" s="4" t="s">
        <v>78</v>
      </c>
      <c r="W34" s="4" t="s">
        <v>267</v>
      </c>
      <c r="X34" s="4" t="s">
        <v>268</v>
      </c>
      <c r="Y34" s="5">
        <v>5</v>
      </c>
      <c r="Z34" s="4" t="s">
        <v>36</v>
      </c>
      <c r="AA34" s="5">
        <v>2.58</v>
      </c>
      <c r="AB34" s="5">
        <v>10</v>
      </c>
      <c r="AC34" s="4" t="s">
        <v>136</v>
      </c>
      <c r="AD34" s="4" t="s">
        <v>35</v>
      </c>
      <c r="AE34" s="6"/>
      <c r="AF34" s="5">
        <v>20</v>
      </c>
      <c r="AG34" s="4" t="s">
        <v>137</v>
      </c>
      <c r="AH34" s="5">
        <v>0</v>
      </c>
      <c r="AI34" s="5">
        <v>-5.3637316559999997</v>
      </c>
      <c r="AJ34" s="14">
        <v>900</v>
      </c>
      <c r="AK34" s="14">
        <f t="shared" si="0"/>
        <v>2325</v>
      </c>
      <c r="AL34" s="15">
        <f t="shared" si="1"/>
        <v>136.31475</v>
      </c>
      <c r="AM34" s="16">
        <v>0</v>
      </c>
      <c r="AN34" s="16">
        <f t="shared" si="2"/>
        <v>0</v>
      </c>
      <c r="AO34" s="17">
        <f t="shared" si="3"/>
        <v>0</v>
      </c>
      <c r="AP34" s="18">
        <v>580</v>
      </c>
      <c r="AQ34" s="18">
        <f t="shared" si="4"/>
        <v>1498</v>
      </c>
      <c r="AR34" s="19">
        <f t="shared" si="5"/>
        <v>87.827740000000006</v>
      </c>
      <c r="AS34" s="20">
        <v>3000</v>
      </c>
      <c r="AT34" s="20">
        <f t="shared" si="6"/>
        <v>7750</v>
      </c>
      <c r="AU34" s="21">
        <f t="shared" si="7"/>
        <v>454.38249999999999</v>
      </c>
      <c r="AV34" s="22">
        <v>15440</v>
      </c>
      <c r="AW34" s="22">
        <f t="shared" si="8"/>
        <v>39886</v>
      </c>
      <c r="AX34" s="23">
        <f t="shared" si="9"/>
        <v>2338.5161800000001</v>
      </c>
      <c r="AY34" s="24">
        <v>13500</v>
      </c>
      <c r="AZ34" s="24">
        <f t="shared" si="10"/>
        <v>34875</v>
      </c>
      <c r="BA34" s="25">
        <f t="shared" si="11"/>
        <v>2044.7212500000001</v>
      </c>
      <c r="BB34" s="52">
        <v>4000</v>
      </c>
      <c r="BC34" s="52">
        <f t="shared" si="12"/>
        <v>10333</v>
      </c>
      <c r="BD34" s="27">
        <f t="shared" si="13"/>
        <v>605.82379000000003</v>
      </c>
      <c r="BE34" s="28">
        <v>6000</v>
      </c>
      <c r="BF34" s="28">
        <f t="shared" si="14"/>
        <v>15500</v>
      </c>
      <c r="BG34" s="29">
        <f t="shared" si="15"/>
        <v>908.76499999999999</v>
      </c>
      <c r="BH34" s="30">
        <v>2000</v>
      </c>
      <c r="BI34" s="30">
        <f t="shared" si="16"/>
        <v>5166</v>
      </c>
      <c r="BJ34" s="31">
        <f t="shared" si="17"/>
        <v>302.88258000000002</v>
      </c>
      <c r="BK34" s="32"/>
      <c r="BL34" s="32">
        <f t="shared" si="18"/>
        <v>0</v>
      </c>
      <c r="BM34" s="33">
        <f t="shared" si="19"/>
        <v>0</v>
      </c>
      <c r="BN34" s="34">
        <v>200</v>
      </c>
      <c r="BO34" s="34">
        <f t="shared" si="20"/>
        <v>516</v>
      </c>
      <c r="BP34" s="35">
        <f t="shared" si="21"/>
        <v>30.253080000000001</v>
      </c>
      <c r="BQ34" s="36">
        <v>300</v>
      </c>
      <c r="BR34" s="36">
        <f t="shared" si="22"/>
        <v>775</v>
      </c>
      <c r="BS34" s="37">
        <f t="shared" si="23"/>
        <v>45.438250000000004</v>
      </c>
      <c r="BT34" s="38">
        <v>300</v>
      </c>
      <c r="BU34" s="38">
        <f t="shared" si="24"/>
        <v>775</v>
      </c>
      <c r="BV34" s="39">
        <f t="shared" si="25"/>
        <v>45.438250000000004</v>
      </c>
      <c r="BW34" s="53">
        <v>400</v>
      </c>
      <c r="BX34" s="53">
        <f t="shared" si="26"/>
        <v>1033</v>
      </c>
      <c r="BY34" s="41">
        <f t="shared" si="27"/>
        <v>60.564790000000002</v>
      </c>
      <c r="BZ34" s="42">
        <v>480</v>
      </c>
      <c r="CA34" s="42">
        <f t="shared" si="28"/>
        <v>1240</v>
      </c>
      <c r="CB34" s="43">
        <f t="shared" si="29"/>
        <v>72.7012</v>
      </c>
      <c r="CC34" s="44"/>
      <c r="CD34" s="44">
        <v>100</v>
      </c>
      <c r="CE34" s="45">
        <f t="shared" si="31"/>
        <v>5.8630000000000004</v>
      </c>
      <c r="CF34" s="46">
        <v>200</v>
      </c>
      <c r="CG34" s="46">
        <f t="shared" si="32"/>
        <v>516</v>
      </c>
      <c r="CH34" s="47">
        <f t="shared" si="33"/>
        <v>30.253080000000001</v>
      </c>
      <c r="CI34" s="48">
        <v>200</v>
      </c>
      <c r="CJ34" s="48">
        <f t="shared" si="34"/>
        <v>516</v>
      </c>
      <c r="CK34" s="49">
        <f t="shared" si="35"/>
        <v>30.253080000000001</v>
      </c>
      <c r="CL34" s="50">
        <v>200</v>
      </c>
      <c r="CM34" s="50">
        <f t="shared" si="36"/>
        <v>516</v>
      </c>
      <c r="CN34" s="51">
        <f t="shared" si="37"/>
        <v>30.253080000000001</v>
      </c>
      <c r="CO34" s="14">
        <v>30000</v>
      </c>
      <c r="CP34" s="14">
        <v>90000</v>
      </c>
      <c r="CQ34" s="15">
        <f t="shared" si="38"/>
        <v>5276.7</v>
      </c>
      <c r="CR34" s="16"/>
      <c r="CS34" s="16">
        <f t="shared" si="39"/>
        <v>0</v>
      </c>
      <c r="CT34" s="17">
        <f t="shared" si="40"/>
        <v>0</v>
      </c>
      <c r="CU34" s="64">
        <v>2680</v>
      </c>
      <c r="CV34" s="65">
        <f t="shared" si="41"/>
        <v>157.1284</v>
      </c>
    </row>
    <row r="35" spans="1:100">
      <c r="A35" s="7" t="s">
        <v>269</v>
      </c>
      <c r="B35" s="3" t="s">
        <v>36</v>
      </c>
      <c r="C35" s="4" t="s">
        <v>270</v>
      </c>
      <c r="D35" s="4" t="s">
        <v>271</v>
      </c>
      <c r="E35" s="4" t="s">
        <v>272</v>
      </c>
      <c r="F35" s="4" t="s">
        <v>273</v>
      </c>
      <c r="G35" s="4" t="s">
        <v>113</v>
      </c>
      <c r="H35" s="4" t="s">
        <v>113</v>
      </c>
      <c r="I35" s="5">
        <v>300</v>
      </c>
      <c r="J35" s="5">
        <v>10.25</v>
      </c>
      <c r="K35" s="8">
        <v>3075</v>
      </c>
      <c r="L35" s="5">
        <v>10.244429999999999</v>
      </c>
      <c r="M35" s="5">
        <v>3073.3290000000002</v>
      </c>
      <c r="N35" s="8">
        <v>3073.3290000000002</v>
      </c>
      <c r="O35" s="5">
        <v>50</v>
      </c>
      <c r="P35" s="4" t="s">
        <v>62</v>
      </c>
      <c r="Q35" s="4" t="s">
        <v>63</v>
      </c>
      <c r="R35" s="4" t="s">
        <v>64</v>
      </c>
      <c r="S35" s="4" t="s">
        <v>65</v>
      </c>
      <c r="T35" s="4" t="s">
        <v>66</v>
      </c>
      <c r="U35" s="4" t="s">
        <v>67</v>
      </c>
      <c r="V35" s="4" t="s">
        <v>145</v>
      </c>
      <c r="W35" s="4" t="s">
        <v>274</v>
      </c>
      <c r="X35" s="4" t="s">
        <v>275</v>
      </c>
      <c r="Y35" s="5">
        <v>10.24</v>
      </c>
      <c r="Z35" s="4" t="s">
        <v>36</v>
      </c>
      <c r="AA35" s="5">
        <v>22.54</v>
      </c>
      <c r="AB35" s="5">
        <v>10</v>
      </c>
      <c r="AC35" s="4" t="s">
        <v>136</v>
      </c>
      <c r="AD35" s="4" t="s">
        <v>35</v>
      </c>
      <c r="AE35" s="6">
        <v>40223</v>
      </c>
      <c r="AF35" s="5">
        <v>1</v>
      </c>
      <c r="AG35" s="4" t="s">
        <v>137</v>
      </c>
      <c r="AH35" s="5">
        <v>0</v>
      </c>
      <c r="AI35" s="5">
        <v>-5.4341463E-2</v>
      </c>
      <c r="AJ35" s="14">
        <v>5</v>
      </c>
      <c r="AK35" s="14">
        <f t="shared" si="0"/>
        <v>12</v>
      </c>
      <c r="AL35" s="15">
        <f t="shared" si="1"/>
        <v>122.93315999999999</v>
      </c>
      <c r="AM35" s="16">
        <v>0</v>
      </c>
      <c r="AN35" s="16">
        <f t="shared" si="2"/>
        <v>0</v>
      </c>
      <c r="AO35" s="17">
        <f t="shared" si="3"/>
        <v>0</v>
      </c>
      <c r="AP35" s="18">
        <v>0</v>
      </c>
      <c r="AQ35" s="18">
        <f t="shared" si="4"/>
        <v>0</v>
      </c>
      <c r="AR35" s="19">
        <f t="shared" si="5"/>
        <v>0</v>
      </c>
      <c r="AS35" s="20"/>
      <c r="AT35" s="20">
        <f t="shared" si="6"/>
        <v>0</v>
      </c>
      <c r="AU35" s="21">
        <f t="shared" si="7"/>
        <v>0</v>
      </c>
      <c r="AV35" s="22">
        <v>5</v>
      </c>
      <c r="AW35" s="22">
        <f t="shared" si="8"/>
        <v>12</v>
      </c>
      <c r="AX35" s="23">
        <f t="shared" si="9"/>
        <v>122.93315999999999</v>
      </c>
      <c r="AY35" s="24">
        <v>0</v>
      </c>
      <c r="AZ35" s="24">
        <f t="shared" si="10"/>
        <v>0</v>
      </c>
      <c r="BA35" s="25">
        <f t="shared" si="11"/>
        <v>0</v>
      </c>
      <c r="BB35" s="52">
        <v>0</v>
      </c>
      <c r="BC35" s="52">
        <f t="shared" si="12"/>
        <v>0</v>
      </c>
      <c r="BD35" s="27">
        <f t="shared" si="13"/>
        <v>0</v>
      </c>
      <c r="BE35" s="28">
        <v>5</v>
      </c>
      <c r="BF35" s="28">
        <f t="shared" si="14"/>
        <v>12</v>
      </c>
      <c r="BG35" s="29">
        <f t="shared" si="15"/>
        <v>122.93315999999999</v>
      </c>
      <c r="BH35" s="30">
        <v>5</v>
      </c>
      <c r="BI35" s="30">
        <f t="shared" si="16"/>
        <v>12</v>
      </c>
      <c r="BJ35" s="31">
        <f t="shared" si="17"/>
        <v>122.93315999999999</v>
      </c>
      <c r="BK35" s="32"/>
      <c r="BL35" s="32">
        <f t="shared" si="18"/>
        <v>0</v>
      </c>
      <c r="BM35" s="33">
        <f t="shared" si="19"/>
        <v>0</v>
      </c>
      <c r="BN35" s="34">
        <v>5</v>
      </c>
      <c r="BO35" s="34">
        <f t="shared" si="20"/>
        <v>12</v>
      </c>
      <c r="BP35" s="35">
        <f t="shared" si="21"/>
        <v>122.93315999999999</v>
      </c>
      <c r="BQ35" s="36">
        <v>30</v>
      </c>
      <c r="BR35" s="36">
        <f t="shared" si="22"/>
        <v>77</v>
      </c>
      <c r="BS35" s="37">
        <f t="shared" si="23"/>
        <v>788.82110999999998</v>
      </c>
      <c r="BT35" s="38">
        <v>0</v>
      </c>
      <c r="BU35" s="38">
        <f t="shared" si="24"/>
        <v>0</v>
      </c>
      <c r="BV35" s="39">
        <f t="shared" si="25"/>
        <v>0</v>
      </c>
      <c r="BW35" s="53">
        <v>5</v>
      </c>
      <c r="BX35" s="53">
        <f t="shared" si="26"/>
        <v>12</v>
      </c>
      <c r="BY35" s="41">
        <f t="shared" si="27"/>
        <v>122.93315999999999</v>
      </c>
      <c r="BZ35" s="42">
        <v>0</v>
      </c>
      <c r="CA35" s="42">
        <f t="shared" si="28"/>
        <v>0</v>
      </c>
      <c r="CB35" s="43">
        <f t="shared" si="29"/>
        <v>0</v>
      </c>
      <c r="CC35" s="44"/>
      <c r="CD35" s="44">
        <f t="shared" si="30"/>
        <v>0</v>
      </c>
      <c r="CE35" s="45">
        <f t="shared" si="31"/>
        <v>0</v>
      </c>
      <c r="CF35" s="46"/>
      <c r="CG35" s="46">
        <f t="shared" si="32"/>
        <v>0</v>
      </c>
      <c r="CH35" s="47">
        <f t="shared" si="33"/>
        <v>0</v>
      </c>
      <c r="CI35" s="48">
        <v>0</v>
      </c>
      <c r="CJ35" s="48">
        <f t="shared" si="34"/>
        <v>0</v>
      </c>
      <c r="CK35" s="49">
        <f t="shared" si="35"/>
        <v>0</v>
      </c>
      <c r="CL35" s="50">
        <v>0</v>
      </c>
      <c r="CM35" s="50">
        <f t="shared" si="36"/>
        <v>0</v>
      </c>
      <c r="CN35" s="51">
        <f t="shared" si="37"/>
        <v>0</v>
      </c>
      <c r="CO35" s="14"/>
      <c r="CP35" s="14">
        <v>0</v>
      </c>
      <c r="CQ35" s="15">
        <f t="shared" si="38"/>
        <v>0</v>
      </c>
      <c r="CR35" s="16">
        <v>36</v>
      </c>
      <c r="CS35" s="16">
        <f t="shared" si="39"/>
        <v>93</v>
      </c>
      <c r="CT35" s="17">
        <f t="shared" si="40"/>
        <v>952.73199</v>
      </c>
      <c r="CU35" s="64">
        <v>58</v>
      </c>
      <c r="CV35" s="65">
        <f t="shared" si="41"/>
        <v>594.17693999999995</v>
      </c>
    </row>
    <row r="36" spans="1:100">
      <c r="A36" s="7" t="s">
        <v>276</v>
      </c>
      <c r="B36" s="3" t="s">
        <v>36</v>
      </c>
      <c r="C36" s="4" t="s">
        <v>277</v>
      </c>
      <c r="D36" s="4" t="s">
        <v>278</v>
      </c>
      <c r="E36" s="4" t="s">
        <v>279</v>
      </c>
      <c r="F36" s="4" t="s">
        <v>280</v>
      </c>
      <c r="G36" s="4" t="s">
        <v>113</v>
      </c>
      <c r="H36" s="4" t="s">
        <v>113</v>
      </c>
      <c r="I36" s="5">
        <v>30000</v>
      </c>
      <c r="J36" s="5">
        <v>5.0970000000000004</v>
      </c>
      <c r="K36" s="8">
        <v>152910</v>
      </c>
      <c r="L36" s="5">
        <v>4.7396700000000003</v>
      </c>
      <c r="M36" s="5">
        <v>142190.1</v>
      </c>
      <c r="N36" s="8">
        <v>142190.1</v>
      </c>
      <c r="O36" s="5">
        <v>3817</v>
      </c>
      <c r="P36" s="4" t="s">
        <v>109</v>
      </c>
      <c r="Q36" s="4" t="s">
        <v>63</v>
      </c>
      <c r="R36" s="4" t="s">
        <v>64</v>
      </c>
      <c r="S36" s="4" t="s">
        <v>65</v>
      </c>
      <c r="T36" s="4" t="s">
        <v>66</v>
      </c>
      <c r="U36" s="4" t="s">
        <v>67</v>
      </c>
      <c r="V36" s="4" t="s">
        <v>78</v>
      </c>
      <c r="W36" s="4" t="s">
        <v>281</v>
      </c>
      <c r="X36" s="4" t="s">
        <v>282</v>
      </c>
      <c r="Y36" s="5">
        <v>59</v>
      </c>
      <c r="Z36" s="4" t="s">
        <v>59</v>
      </c>
      <c r="AA36" s="5">
        <v>252.34</v>
      </c>
      <c r="AB36" s="5">
        <v>10</v>
      </c>
      <c r="AC36" s="4" t="s">
        <v>69</v>
      </c>
      <c r="AD36" s="4" t="s">
        <v>35</v>
      </c>
      <c r="AE36" s="6">
        <v>41502</v>
      </c>
      <c r="AF36" s="5">
        <v>30</v>
      </c>
      <c r="AG36" s="4" t="s">
        <v>70</v>
      </c>
      <c r="AH36" s="5">
        <v>6.9980000000000002</v>
      </c>
      <c r="AI36" s="5">
        <v>-7.0105944669999998</v>
      </c>
      <c r="AJ36" s="14">
        <v>420</v>
      </c>
      <c r="AK36" s="14">
        <f t="shared" si="0"/>
        <v>1085</v>
      </c>
      <c r="AL36" s="15">
        <f t="shared" si="1"/>
        <v>5142.5419500000007</v>
      </c>
      <c r="AM36" s="16">
        <v>750</v>
      </c>
      <c r="AN36" s="16">
        <f t="shared" si="2"/>
        <v>1937</v>
      </c>
      <c r="AO36" s="17">
        <f t="shared" si="3"/>
        <v>9180.7407899999998</v>
      </c>
      <c r="AP36" s="18">
        <v>330</v>
      </c>
      <c r="AQ36" s="18">
        <f t="shared" si="4"/>
        <v>852</v>
      </c>
      <c r="AR36" s="19">
        <f t="shared" si="5"/>
        <v>4038.19884</v>
      </c>
      <c r="AS36" s="20">
        <v>300</v>
      </c>
      <c r="AT36" s="20">
        <f t="shared" si="6"/>
        <v>775</v>
      </c>
      <c r="AU36" s="21">
        <f t="shared" si="7"/>
        <v>3673.2442500000002</v>
      </c>
      <c r="AV36" s="22">
        <v>210</v>
      </c>
      <c r="AW36" s="22">
        <f t="shared" si="8"/>
        <v>542</v>
      </c>
      <c r="AX36" s="23">
        <f t="shared" si="9"/>
        <v>2568.9011399999999</v>
      </c>
      <c r="AY36" s="24">
        <v>1200</v>
      </c>
      <c r="AZ36" s="24">
        <f t="shared" si="10"/>
        <v>3100</v>
      </c>
      <c r="BA36" s="25">
        <f t="shared" si="11"/>
        <v>14692.977000000001</v>
      </c>
      <c r="BB36" s="52">
        <v>120</v>
      </c>
      <c r="BC36" s="52">
        <f t="shared" si="12"/>
        <v>310</v>
      </c>
      <c r="BD36" s="27">
        <f t="shared" si="13"/>
        <v>1469.2977000000001</v>
      </c>
      <c r="BE36" s="28">
        <v>600</v>
      </c>
      <c r="BF36" s="28">
        <f t="shared" si="14"/>
        <v>1550</v>
      </c>
      <c r="BG36" s="29">
        <f t="shared" si="15"/>
        <v>7346.4885000000004</v>
      </c>
      <c r="BH36" s="30">
        <v>870</v>
      </c>
      <c r="BI36" s="30">
        <f t="shared" si="16"/>
        <v>2247</v>
      </c>
      <c r="BJ36" s="31">
        <f t="shared" si="17"/>
        <v>10650.038490000001</v>
      </c>
      <c r="BK36" s="32">
        <v>600</v>
      </c>
      <c r="BL36" s="32">
        <f t="shared" si="18"/>
        <v>1550</v>
      </c>
      <c r="BM36" s="33">
        <f t="shared" si="19"/>
        <v>7346.4885000000004</v>
      </c>
      <c r="BN36" s="34">
        <v>600</v>
      </c>
      <c r="BO36" s="34">
        <f t="shared" si="20"/>
        <v>1550</v>
      </c>
      <c r="BP36" s="35">
        <f t="shared" si="21"/>
        <v>7346.4885000000004</v>
      </c>
      <c r="BQ36" s="36">
        <v>780</v>
      </c>
      <c r="BR36" s="36">
        <f t="shared" si="22"/>
        <v>2015</v>
      </c>
      <c r="BS36" s="37">
        <f t="shared" si="23"/>
        <v>9550.43505</v>
      </c>
      <c r="BT36" s="38">
        <v>600</v>
      </c>
      <c r="BU36" s="38">
        <f t="shared" si="24"/>
        <v>1550</v>
      </c>
      <c r="BV36" s="39">
        <f t="shared" si="25"/>
        <v>7346.4885000000004</v>
      </c>
      <c r="BW36" s="53">
        <v>600</v>
      </c>
      <c r="BX36" s="53">
        <f t="shared" si="26"/>
        <v>1550</v>
      </c>
      <c r="BY36" s="41">
        <f t="shared" si="27"/>
        <v>7346.4885000000004</v>
      </c>
      <c r="BZ36" s="42">
        <v>600</v>
      </c>
      <c r="CA36" s="42">
        <f t="shared" si="28"/>
        <v>1550</v>
      </c>
      <c r="CB36" s="43">
        <f t="shared" si="29"/>
        <v>7346.4885000000004</v>
      </c>
      <c r="CC36" s="44"/>
      <c r="CD36" s="44">
        <v>2100</v>
      </c>
      <c r="CE36" s="45">
        <f t="shared" si="31"/>
        <v>9953.3070000000007</v>
      </c>
      <c r="CF36" s="46">
        <v>390</v>
      </c>
      <c r="CG36" s="46">
        <f t="shared" si="32"/>
        <v>1007</v>
      </c>
      <c r="CH36" s="47">
        <f t="shared" si="33"/>
        <v>4772.8476900000005</v>
      </c>
      <c r="CI36" s="48">
        <v>600</v>
      </c>
      <c r="CJ36" s="48">
        <f t="shared" si="34"/>
        <v>1550</v>
      </c>
      <c r="CK36" s="49">
        <f t="shared" si="35"/>
        <v>7346.4885000000004</v>
      </c>
      <c r="CL36" s="50">
        <v>300</v>
      </c>
      <c r="CM36" s="50">
        <f t="shared" si="36"/>
        <v>775</v>
      </c>
      <c r="CN36" s="51">
        <f t="shared" si="37"/>
        <v>3673.2442500000002</v>
      </c>
      <c r="CO36" s="14"/>
      <c r="CP36" s="14">
        <v>0</v>
      </c>
      <c r="CQ36" s="15">
        <f t="shared" si="38"/>
        <v>0</v>
      </c>
      <c r="CR36" s="16"/>
      <c r="CS36" s="16">
        <f t="shared" si="39"/>
        <v>0</v>
      </c>
      <c r="CT36" s="17">
        <f t="shared" si="40"/>
        <v>0</v>
      </c>
      <c r="CU36" s="64">
        <v>2405</v>
      </c>
      <c r="CV36" s="65">
        <f t="shared" si="41"/>
        <v>11398.906350000001</v>
      </c>
    </row>
    <row r="37" spans="1:100">
      <c r="A37" s="157" t="s">
        <v>283</v>
      </c>
      <c r="B37" s="3" t="s">
        <v>36</v>
      </c>
      <c r="C37" s="4" t="s">
        <v>284</v>
      </c>
      <c r="D37" s="4" t="s">
        <v>285</v>
      </c>
      <c r="E37" s="4" t="s">
        <v>286</v>
      </c>
      <c r="F37" s="4" t="s">
        <v>287</v>
      </c>
      <c r="G37" s="4" t="s">
        <v>288</v>
      </c>
      <c r="H37" s="4" t="s">
        <v>288</v>
      </c>
      <c r="I37" s="5">
        <v>3000</v>
      </c>
      <c r="J37" s="5">
        <v>3.46</v>
      </c>
      <c r="K37" s="160">
        <v>91650</v>
      </c>
      <c r="L37" s="5">
        <v>3.4545400000000002</v>
      </c>
      <c r="M37" s="5">
        <v>10363.620000000001</v>
      </c>
      <c r="N37" s="160">
        <v>91499.85</v>
      </c>
      <c r="O37" s="5">
        <v>50</v>
      </c>
      <c r="P37" s="4" t="s">
        <v>188</v>
      </c>
      <c r="Q37" s="4" t="s">
        <v>63</v>
      </c>
      <c r="R37" s="4" t="s">
        <v>64</v>
      </c>
      <c r="S37" s="4" t="s">
        <v>65</v>
      </c>
      <c r="T37" s="4" t="s">
        <v>66</v>
      </c>
      <c r="U37" s="4" t="s">
        <v>67</v>
      </c>
      <c r="V37" s="4" t="s">
        <v>145</v>
      </c>
      <c r="W37" s="4" t="s">
        <v>289</v>
      </c>
      <c r="X37" s="4" t="s">
        <v>290</v>
      </c>
      <c r="Y37" s="5">
        <v>3.45</v>
      </c>
      <c r="Z37" s="4" t="s">
        <v>51</v>
      </c>
      <c r="AA37" s="5">
        <v>7.6</v>
      </c>
      <c r="AB37" s="5">
        <v>10</v>
      </c>
      <c r="AC37" s="4" t="s">
        <v>136</v>
      </c>
      <c r="AD37" s="4" t="s">
        <v>35</v>
      </c>
      <c r="AE37" s="6"/>
      <c r="AF37" s="5">
        <v>1</v>
      </c>
      <c r="AG37" s="4" t="s">
        <v>137</v>
      </c>
      <c r="AH37" s="5">
        <v>0</v>
      </c>
      <c r="AI37" s="5">
        <v>-0.163829787</v>
      </c>
      <c r="AJ37" s="14">
        <v>0</v>
      </c>
      <c r="AK37" s="14">
        <f t="shared" si="0"/>
        <v>0</v>
      </c>
      <c r="AL37" s="15">
        <f t="shared" si="1"/>
        <v>0</v>
      </c>
      <c r="AM37" s="16">
        <v>100</v>
      </c>
      <c r="AN37" s="16">
        <f t="shared" si="2"/>
        <v>258</v>
      </c>
      <c r="AO37" s="17">
        <f t="shared" si="3"/>
        <v>891.27132000000006</v>
      </c>
      <c r="AP37" s="18">
        <v>400</v>
      </c>
      <c r="AQ37" s="18">
        <f t="shared" si="4"/>
        <v>1033</v>
      </c>
      <c r="AR37" s="19">
        <f t="shared" si="5"/>
        <v>3568.53982</v>
      </c>
      <c r="AS37" s="20">
        <v>100</v>
      </c>
      <c r="AT37" s="20">
        <f t="shared" si="6"/>
        <v>258</v>
      </c>
      <c r="AU37" s="21">
        <f t="shared" si="7"/>
        <v>891.27132000000006</v>
      </c>
      <c r="AV37" s="22"/>
      <c r="AW37" s="22">
        <f t="shared" si="8"/>
        <v>0</v>
      </c>
      <c r="AX37" s="23">
        <f t="shared" si="9"/>
        <v>0</v>
      </c>
      <c r="AY37" s="24">
        <v>0</v>
      </c>
      <c r="AZ37" s="24">
        <f t="shared" si="10"/>
        <v>0</v>
      </c>
      <c r="BA37" s="25">
        <f t="shared" si="11"/>
        <v>0</v>
      </c>
      <c r="BB37" s="52">
        <v>40</v>
      </c>
      <c r="BC37" s="52">
        <f t="shared" si="12"/>
        <v>103</v>
      </c>
      <c r="BD37" s="27">
        <f t="shared" si="13"/>
        <v>355.81762000000003</v>
      </c>
      <c r="BE37" s="28">
        <v>180</v>
      </c>
      <c r="BF37" s="28">
        <f t="shared" si="14"/>
        <v>465</v>
      </c>
      <c r="BG37" s="29">
        <f t="shared" si="15"/>
        <v>1606.3611000000001</v>
      </c>
      <c r="BH37" s="30">
        <v>180</v>
      </c>
      <c r="BI37" s="30">
        <f t="shared" si="16"/>
        <v>465</v>
      </c>
      <c r="BJ37" s="31">
        <f t="shared" si="17"/>
        <v>1606.3611000000001</v>
      </c>
      <c r="BK37" s="32"/>
      <c r="BL37" s="32">
        <f t="shared" si="18"/>
        <v>0</v>
      </c>
      <c r="BM37" s="33">
        <f t="shared" si="19"/>
        <v>0</v>
      </c>
      <c r="BN37" s="34">
        <v>0</v>
      </c>
      <c r="BO37" s="34">
        <f t="shared" si="20"/>
        <v>0</v>
      </c>
      <c r="BP37" s="35">
        <f t="shared" si="21"/>
        <v>0</v>
      </c>
      <c r="BQ37" s="36">
        <v>30</v>
      </c>
      <c r="BR37" s="36">
        <f t="shared" si="22"/>
        <v>77</v>
      </c>
      <c r="BS37" s="37">
        <f t="shared" si="23"/>
        <v>265.99958000000004</v>
      </c>
      <c r="BT37" s="38">
        <v>0</v>
      </c>
      <c r="BU37" s="38">
        <f t="shared" si="24"/>
        <v>0</v>
      </c>
      <c r="BV37" s="39">
        <f t="shared" si="25"/>
        <v>0</v>
      </c>
      <c r="BW37" s="53">
        <v>30</v>
      </c>
      <c r="BX37" s="53">
        <f t="shared" si="26"/>
        <v>77</v>
      </c>
      <c r="BY37" s="41">
        <f t="shared" si="27"/>
        <v>265.99958000000004</v>
      </c>
      <c r="BZ37" s="42">
        <v>0</v>
      </c>
      <c r="CA37" s="42">
        <f t="shared" si="28"/>
        <v>0</v>
      </c>
      <c r="CB37" s="43">
        <f t="shared" si="29"/>
        <v>0</v>
      </c>
      <c r="CC37" s="44"/>
      <c r="CD37" s="44">
        <f t="shared" si="30"/>
        <v>0</v>
      </c>
      <c r="CE37" s="45">
        <f t="shared" si="31"/>
        <v>0</v>
      </c>
      <c r="CF37" s="46"/>
      <c r="CG37" s="46">
        <f t="shared" si="32"/>
        <v>0</v>
      </c>
      <c r="CH37" s="47">
        <f t="shared" si="33"/>
        <v>0</v>
      </c>
      <c r="CI37" s="48">
        <v>0</v>
      </c>
      <c r="CJ37" s="48">
        <f t="shared" si="34"/>
        <v>0</v>
      </c>
      <c r="CK37" s="49">
        <f t="shared" si="35"/>
        <v>0</v>
      </c>
      <c r="CL37" s="50">
        <v>0</v>
      </c>
      <c r="CM37" s="50">
        <f t="shared" si="36"/>
        <v>0</v>
      </c>
      <c r="CN37" s="51">
        <f t="shared" si="37"/>
        <v>0</v>
      </c>
      <c r="CO37" s="14"/>
      <c r="CP37" s="14">
        <v>0</v>
      </c>
      <c r="CQ37" s="15">
        <f t="shared" si="38"/>
        <v>0</v>
      </c>
      <c r="CR37" s="16"/>
      <c r="CS37" s="16">
        <f t="shared" si="39"/>
        <v>0</v>
      </c>
      <c r="CT37" s="17">
        <f t="shared" si="40"/>
        <v>0</v>
      </c>
      <c r="CU37" s="64">
        <v>264</v>
      </c>
      <c r="CV37" s="65">
        <f t="shared" si="41"/>
        <v>911.99856</v>
      </c>
    </row>
    <row r="38" spans="1:100">
      <c r="A38" s="158"/>
      <c r="B38" s="3" t="s">
        <v>54</v>
      </c>
      <c r="C38" s="4" t="s">
        <v>284</v>
      </c>
      <c r="D38" s="4" t="s">
        <v>285</v>
      </c>
      <c r="E38" s="4" t="s">
        <v>291</v>
      </c>
      <c r="F38" s="4" t="s">
        <v>287</v>
      </c>
      <c r="G38" s="4" t="s">
        <v>292</v>
      </c>
      <c r="H38" s="4" t="s">
        <v>292</v>
      </c>
      <c r="I38" s="5">
        <v>3000</v>
      </c>
      <c r="J38" s="5">
        <v>3.87</v>
      </c>
      <c r="K38" s="161"/>
      <c r="L38" s="5">
        <v>3.8636300000000001</v>
      </c>
      <c r="M38" s="5">
        <v>11590.89</v>
      </c>
      <c r="N38" s="161"/>
      <c r="O38" s="5">
        <v>50</v>
      </c>
      <c r="P38" s="4" t="s">
        <v>188</v>
      </c>
      <c r="Q38" s="4" t="s">
        <v>63</v>
      </c>
      <c r="R38" s="4" t="s">
        <v>64</v>
      </c>
      <c r="S38" s="4" t="s">
        <v>65</v>
      </c>
      <c r="T38" s="4" t="s">
        <v>66</v>
      </c>
      <c r="U38" s="4" t="s">
        <v>67</v>
      </c>
      <c r="V38" s="4" t="s">
        <v>145</v>
      </c>
      <c r="W38" s="4" t="s">
        <v>293</v>
      </c>
      <c r="X38" s="4" t="s">
        <v>294</v>
      </c>
      <c r="Y38" s="5">
        <v>3.86</v>
      </c>
      <c r="Z38" s="4" t="s">
        <v>51</v>
      </c>
      <c r="AA38" s="5">
        <v>8.5</v>
      </c>
      <c r="AB38" s="5">
        <v>10</v>
      </c>
      <c r="AC38" s="4" t="s">
        <v>136</v>
      </c>
      <c r="AD38" s="4" t="s">
        <v>35</v>
      </c>
      <c r="AE38" s="6"/>
      <c r="AF38" s="5">
        <v>1</v>
      </c>
      <c r="AG38" s="4" t="s">
        <v>137</v>
      </c>
      <c r="AH38" s="5">
        <v>0</v>
      </c>
      <c r="AI38" s="5">
        <v>-0.163829787</v>
      </c>
      <c r="AJ38" s="14">
        <v>0</v>
      </c>
      <c r="AK38" s="14">
        <f t="shared" si="0"/>
        <v>0</v>
      </c>
      <c r="AL38" s="15">
        <f t="shared" si="1"/>
        <v>0</v>
      </c>
      <c r="AM38" s="16">
        <v>20</v>
      </c>
      <c r="AN38" s="16">
        <f t="shared" si="2"/>
        <v>51</v>
      </c>
      <c r="AO38" s="17">
        <f t="shared" si="3"/>
        <v>197.04513</v>
      </c>
      <c r="AP38" s="18">
        <v>30</v>
      </c>
      <c r="AQ38" s="18">
        <f t="shared" si="4"/>
        <v>77</v>
      </c>
      <c r="AR38" s="19">
        <f t="shared" si="5"/>
        <v>297.49950999999999</v>
      </c>
      <c r="AS38" s="20"/>
      <c r="AT38" s="20">
        <f t="shared" si="6"/>
        <v>0</v>
      </c>
      <c r="AU38" s="21">
        <f t="shared" si="7"/>
        <v>0</v>
      </c>
      <c r="AV38" s="22">
        <v>100</v>
      </c>
      <c r="AW38" s="22">
        <f t="shared" si="8"/>
        <v>258</v>
      </c>
      <c r="AX38" s="23">
        <f t="shared" si="9"/>
        <v>996.81654000000003</v>
      </c>
      <c r="AY38" s="24">
        <v>0</v>
      </c>
      <c r="AZ38" s="24">
        <f t="shared" si="10"/>
        <v>0</v>
      </c>
      <c r="BA38" s="25">
        <f t="shared" si="11"/>
        <v>0</v>
      </c>
      <c r="BB38" s="52">
        <v>200</v>
      </c>
      <c r="BC38" s="52">
        <f t="shared" si="12"/>
        <v>516</v>
      </c>
      <c r="BD38" s="27">
        <f t="shared" si="13"/>
        <v>1993.6330800000001</v>
      </c>
      <c r="BE38" s="28">
        <v>0</v>
      </c>
      <c r="BF38" s="28">
        <f t="shared" si="14"/>
        <v>0</v>
      </c>
      <c r="BG38" s="29">
        <f t="shared" si="15"/>
        <v>0</v>
      </c>
      <c r="BH38" s="30">
        <v>100</v>
      </c>
      <c r="BI38" s="30">
        <f t="shared" si="16"/>
        <v>258</v>
      </c>
      <c r="BJ38" s="31">
        <f t="shared" si="17"/>
        <v>996.81654000000003</v>
      </c>
      <c r="BK38" s="32">
        <v>200</v>
      </c>
      <c r="BL38" s="32">
        <f t="shared" si="18"/>
        <v>516</v>
      </c>
      <c r="BM38" s="33">
        <f t="shared" si="19"/>
        <v>1993.6330800000001</v>
      </c>
      <c r="BN38" s="34">
        <v>30</v>
      </c>
      <c r="BO38" s="34">
        <f t="shared" si="20"/>
        <v>77</v>
      </c>
      <c r="BP38" s="35">
        <f t="shared" si="21"/>
        <v>297.49950999999999</v>
      </c>
      <c r="BQ38" s="36">
        <v>30</v>
      </c>
      <c r="BR38" s="36">
        <f t="shared" si="22"/>
        <v>77</v>
      </c>
      <c r="BS38" s="37">
        <f t="shared" si="23"/>
        <v>297.49950999999999</v>
      </c>
      <c r="BT38" s="38">
        <v>50</v>
      </c>
      <c r="BU38" s="38">
        <f t="shared" si="24"/>
        <v>129</v>
      </c>
      <c r="BV38" s="39">
        <f t="shared" si="25"/>
        <v>498.40827000000002</v>
      </c>
      <c r="BW38" s="53">
        <v>50</v>
      </c>
      <c r="BX38" s="53">
        <f t="shared" si="26"/>
        <v>129</v>
      </c>
      <c r="BY38" s="41">
        <f t="shared" si="27"/>
        <v>498.40827000000002</v>
      </c>
      <c r="BZ38" s="42">
        <v>50</v>
      </c>
      <c r="CA38" s="42">
        <f t="shared" si="28"/>
        <v>129</v>
      </c>
      <c r="CB38" s="43">
        <f t="shared" si="29"/>
        <v>498.40827000000002</v>
      </c>
      <c r="CC38" s="44"/>
      <c r="CD38" s="44">
        <f t="shared" si="30"/>
        <v>0</v>
      </c>
      <c r="CE38" s="45">
        <f t="shared" si="31"/>
        <v>0</v>
      </c>
      <c r="CF38" s="46"/>
      <c r="CG38" s="46">
        <f t="shared" si="32"/>
        <v>0</v>
      </c>
      <c r="CH38" s="47">
        <f t="shared" si="33"/>
        <v>0</v>
      </c>
      <c r="CI38" s="48">
        <v>0</v>
      </c>
      <c r="CJ38" s="48">
        <f t="shared" si="34"/>
        <v>0</v>
      </c>
      <c r="CK38" s="49">
        <f t="shared" si="35"/>
        <v>0</v>
      </c>
      <c r="CL38" s="50">
        <v>30</v>
      </c>
      <c r="CM38" s="50">
        <f t="shared" si="36"/>
        <v>77</v>
      </c>
      <c r="CN38" s="51">
        <f t="shared" si="37"/>
        <v>297.49950999999999</v>
      </c>
      <c r="CO38" s="14">
        <v>50</v>
      </c>
      <c r="CP38" s="14">
        <v>150</v>
      </c>
      <c r="CQ38" s="15">
        <f t="shared" si="38"/>
        <v>579.54449999999997</v>
      </c>
      <c r="CR38" s="16"/>
      <c r="CS38" s="16">
        <f t="shared" si="39"/>
        <v>0</v>
      </c>
      <c r="CT38" s="17">
        <f t="shared" si="40"/>
        <v>0</v>
      </c>
      <c r="CU38" s="64">
        <v>556</v>
      </c>
      <c r="CV38" s="65">
        <f t="shared" si="41"/>
        <v>2148.1782800000001</v>
      </c>
    </row>
    <row r="39" spans="1:100">
      <c r="A39" s="159"/>
      <c r="B39" s="3" t="s">
        <v>51</v>
      </c>
      <c r="C39" s="4" t="s">
        <v>284</v>
      </c>
      <c r="D39" s="4" t="s">
        <v>285</v>
      </c>
      <c r="E39" s="4" t="s">
        <v>295</v>
      </c>
      <c r="F39" s="4" t="s">
        <v>287</v>
      </c>
      <c r="G39" s="4" t="s">
        <v>296</v>
      </c>
      <c r="H39" s="4" t="s">
        <v>296</v>
      </c>
      <c r="I39" s="5">
        <v>18000</v>
      </c>
      <c r="J39" s="5">
        <v>3.87</v>
      </c>
      <c r="K39" s="162"/>
      <c r="L39" s="5">
        <v>3.8636300000000001</v>
      </c>
      <c r="M39" s="5">
        <v>69545.34</v>
      </c>
      <c r="N39" s="162"/>
      <c r="O39" s="5">
        <v>50</v>
      </c>
      <c r="P39" s="4" t="s">
        <v>188</v>
      </c>
      <c r="Q39" s="4" t="s">
        <v>63</v>
      </c>
      <c r="R39" s="4" t="s">
        <v>64</v>
      </c>
      <c r="S39" s="4" t="s">
        <v>65</v>
      </c>
      <c r="T39" s="4" t="s">
        <v>66</v>
      </c>
      <c r="U39" s="4" t="s">
        <v>67</v>
      </c>
      <c r="V39" s="4" t="s">
        <v>68</v>
      </c>
      <c r="W39" s="4" t="s">
        <v>297</v>
      </c>
      <c r="X39" s="4" t="s">
        <v>298</v>
      </c>
      <c r="Y39" s="5">
        <v>3.86</v>
      </c>
      <c r="Z39" s="4" t="s">
        <v>51</v>
      </c>
      <c r="AA39" s="5">
        <v>8.5</v>
      </c>
      <c r="AB39" s="5">
        <v>10</v>
      </c>
      <c r="AC39" s="4" t="s">
        <v>136</v>
      </c>
      <c r="AD39" s="4" t="s">
        <v>35</v>
      </c>
      <c r="AE39" s="6"/>
      <c r="AF39" s="5">
        <v>1</v>
      </c>
      <c r="AG39" s="4" t="s">
        <v>137</v>
      </c>
      <c r="AH39" s="5">
        <v>0</v>
      </c>
      <c r="AI39" s="5">
        <v>-0.163829787</v>
      </c>
      <c r="AJ39" s="14">
        <v>200</v>
      </c>
      <c r="AK39" s="14">
        <f t="shared" si="0"/>
        <v>516</v>
      </c>
      <c r="AL39" s="15">
        <f t="shared" si="1"/>
        <v>1993.6330800000001</v>
      </c>
      <c r="AM39" s="16">
        <v>1300</v>
      </c>
      <c r="AN39" s="16">
        <f t="shared" si="2"/>
        <v>3358</v>
      </c>
      <c r="AO39" s="17">
        <f t="shared" si="3"/>
        <v>12974.06954</v>
      </c>
      <c r="AP39" s="18">
        <v>200</v>
      </c>
      <c r="AQ39" s="18">
        <f t="shared" si="4"/>
        <v>516</v>
      </c>
      <c r="AR39" s="19">
        <f t="shared" si="5"/>
        <v>1993.6330800000001</v>
      </c>
      <c r="AS39" s="20">
        <v>600</v>
      </c>
      <c r="AT39" s="20">
        <f t="shared" si="6"/>
        <v>1550</v>
      </c>
      <c r="AU39" s="21">
        <f t="shared" si="7"/>
        <v>5988.6265000000003</v>
      </c>
      <c r="AV39" s="22">
        <v>200</v>
      </c>
      <c r="AW39" s="22">
        <f t="shared" si="8"/>
        <v>516</v>
      </c>
      <c r="AX39" s="23">
        <f t="shared" si="9"/>
        <v>1993.6330800000001</v>
      </c>
      <c r="AY39" s="24">
        <v>260</v>
      </c>
      <c r="AZ39" s="24">
        <f t="shared" si="10"/>
        <v>671</v>
      </c>
      <c r="BA39" s="25">
        <f t="shared" si="11"/>
        <v>2592.4957300000001</v>
      </c>
      <c r="BB39" s="52">
        <v>40</v>
      </c>
      <c r="BC39" s="52">
        <f t="shared" si="12"/>
        <v>103</v>
      </c>
      <c r="BD39" s="27">
        <f t="shared" si="13"/>
        <v>397.95389</v>
      </c>
      <c r="BE39" s="28">
        <v>200</v>
      </c>
      <c r="BF39" s="28">
        <f t="shared" si="14"/>
        <v>516</v>
      </c>
      <c r="BG39" s="29">
        <f t="shared" si="15"/>
        <v>1993.6330800000001</v>
      </c>
      <c r="BH39" s="30">
        <v>258</v>
      </c>
      <c r="BI39" s="30">
        <f t="shared" si="16"/>
        <v>666</v>
      </c>
      <c r="BJ39" s="31">
        <f t="shared" si="17"/>
        <v>2573.17758</v>
      </c>
      <c r="BK39" s="32">
        <v>50</v>
      </c>
      <c r="BL39" s="32">
        <f t="shared" si="18"/>
        <v>129</v>
      </c>
      <c r="BM39" s="33">
        <f t="shared" si="19"/>
        <v>498.40827000000002</v>
      </c>
      <c r="BN39" s="34">
        <v>30</v>
      </c>
      <c r="BO39" s="34">
        <f t="shared" si="20"/>
        <v>77</v>
      </c>
      <c r="BP39" s="35">
        <f t="shared" si="21"/>
        <v>297.49950999999999</v>
      </c>
      <c r="BQ39" s="36">
        <v>10</v>
      </c>
      <c r="BR39" s="36">
        <f t="shared" si="22"/>
        <v>25</v>
      </c>
      <c r="BS39" s="37">
        <f t="shared" si="23"/>
        <v>96.59075</v>
      </c>
      <c r="BT39" s="38">
        <v>2600</v>
      </c>
      <c r="BU39" s="38">
        <f t="shared" si="24"/>
        <v>6716</v>
      </c>
      <c r="BV39" s="39">
        <f t="shared" si="25"/>
        <v>25948.139080000001</v>
      </c>
      <c r="BW39" s="53">
        <v>50</v>
      </c>
      <c r="BX39" s="53">
        <f t="shared" si="26"/>
        <v>129</v>
      </c>
      <c r="BY39" s="41">
        <f t="shared" si="27"/>
        <v>498.40827000000002</v>
      </c>
      <c r="BZ39" s="42">
        <v>200</v>
      </c>
      <c r="CA39" s="42">
        <f t="shared" si="28"/>
        <v>516</v>
      </c>
      <c r="CB39" s="43">
        <f t="shared" si="29"/>
        <v>1993.6330800000001</v>
      </c>
      <c r="CC39" s="44"/>
      <c r="CD39" s="44">
        <v>100</v>
      </c>
      <c r="CE39" s="45">
        <f t="shared" si="31"/>
        <v>386.363</v>
      </c>
      <c r="CF39" s="46">
        <v>100</v>
      </c>
      <c r="CG39" s="46">
        <f t="shared" si="32"/>
        <v>258</v>
      </c>
      <c r="CH39" s="47">
        <f t="shared" si="33"/>
        <v>996.81654000000003</v>
      </c>
      <c r="CI39" s="48">
        <v>80</v>
      </c>
      <c r="CJ39" s="48">
        <f t="shared" si="34"/>
        <v>206</v>
      </c>
      <c r="CK39" s="49">
        <f t="shared" si="35"/>
        <v>795.90778</v>
      </c>
      <c r="CL39" s="50">
        <v>0</v>
      </c>
      <c r="CM39" s="50">
        <f t="shared" si="36"/>
        <v>0</v>
      </c>
      <c r="CN39" s="51">
        <f t="shared" si="37"/>
        <v>0</v>
      </c>
      <c r="CO39" s="14"/>
      <c r="CP39" s="14">
        <v>0</v>
      </c>
      <c r="CQ39" s="15">
        <f t="shared" si="38"/>
        <v>0</v>
      </c>
      <c r="CR39" s="16"/>
      <c r="CS39" s="16">
        <f t="shared" si="39"/>
        <v>0</v>
      </c>
      <c r="CT39" s="17">
        <f t="shared" si="40"/>
        <v>0</v>
      </c>
      <c r="CU39" s="64">
        <v>1432</v>
      </c>
      <c r="CV39" s="65">
        <f t="shared" si="41"/>
        <v>5532.7181600000004</v>
      </c>
    </row>
    <row r="40" spans="1:100">
      <c r="A40" s="157" t="s">
        <v>299</v>
      </c>
      <c r="B40" s="3" t="s">
        <v>36</v>
      </c>
      <c r="C40" s="4" t="s">
        <v>300</v>
      </c>
      <c r="D40" s="4" t="s">
        <v>301</v>
      </c>
      <c r="E40" s="4" t="s">
        <v>302</v>
      </c>
      <c r="F40" s="4" t="s">
        <v>303</v>
      </c>
      <c r="G40" s="4" t="s">
        <v>304</v>
      </c>
      <c r="H40" s="4" t="s">
        <v>304</v>
      </c>
      <c r="I40" s="5">
        <v>5000</v>
      </c>
      <c r="J40" s="5">
        <v>33.700000000000003</v>
      </c>
      <c r="K40" s="160">
        <v>1179500</v>
      </c>
      <c r="L40" s="5">
        <v>23.295159999999999</v>
      </c>
      <c r="M40" s="5">
        <v>116475.8</v>
      </c>
      <c r="N40" s="160">
        <v>815330.60000000009</v>
      </c>
      <c r="O40" s="5">
        <v>53.904000000000003</v>
      </c>
      <c r="P40" s="4" t="s">
        <v>92</v>
      </c>
      <c r="Q40" s="4" t="s">
        <v>63</v>
      </c>
      <c r="R40" s="4" t="s">
        <v>64</v>
      </c>
      <c r="S40" s="4" t="s">
        <v>65</v>
      </c>
      <c r="T40" s="4" t="s">
        <v>66</v>
      </c>
      <c r="U40" s="4" t="s">
        <v>67</v>
      </c>
      <c r="V40" s="4" t="s">
        <v>60</v>
      </c>
      <c r="W40" s="4" t="s">
        <v>305</v>
      </c>
      <c r="X40" s="4" t="s">
        <v>306</v>
      </c>
      <c r="Y40" s="5">
        <v>33.68</v>
      </c>
      <c r="Z40" s="4" t="s">
        <v>36</v>
      </c>
      <c r="AA40" s="5">
        <v>166.77</v>
      </c>
      <c r="AB40" s="5">
        <v>10</v>
      </c>
      <c r="AC40" s="4" t="s">
        <v>69</v>
      </c>
      <c r="AD40" s="4" t="s">
        <v>35</v>
      </c>
      <c r="AE40" s="6">
        <v>45869</v>
      </c>
      <c r="AF40" s="5">
        <v>3</v>
      </c>
      <c r="AG40" s="4" t="s">
        <v>70</v>
      </c>
      <c r="AH40" s="5">
        <v>30.84</v>
      </c>
      <c r="AI40" s="5">
        <v>-30.874896142000001</v>
      </c>
      <c r="AJ40" s="14">
        <v>9</v>
      </c>
      <c r="AK40" s="14">
        <f t="shared" si="0"/>
        <v>23</v>
      </c>
      <c r="AL40" s="15">
        <f t="shared" si="1"/>
        <v>535.78868</v>
      </c>
      <c r="AM40" s="16">
        <v>0</v>
      </c>
      <c r="AN40" s="16">
        <f t="shared" si="2"/>
        <v>0</v>
      </c>
      <c r="AO40" s="17">
        <f t="shared" si="3"/>
        <v>0</v>
      </c>
      <c r="AP40" s="18">
        <v>12</v>
      </c>
      <c r="AQ40" s="18">
        <f t="shared" si="4"/>
        <v>31</v>
      </c>
      <c r="AR40" s="19">
        <f t="shared" si="5"/>
        <v>722.14995999999996</v>
      </c>
      <c r="AS40" s="20"/>
      <c r="AT40" s="20">
        <f t="shared" si="6"/>
        <v>0</v>
      </c>
      <c r="AU40" s="21">
        <f t="shared" si="7"/>
        <v>0</v>
      </c>
      <c r="AV40" s="22">
        <v>24</v>
      </c>
      <c r="AW40" s="22">
        <f t="shared" si="8"/>
        <v>62</v>
      </c>
      <c r="AX40" s="23">
        <f t="shared" si="9"/>
        <v>1444.2999199999999</v>
      </c>
      <c r="AY40" s="24">
        <v>1800</v>
      </c>
      <c r="AZ40" s="24">
        <f t="shared" si="10"/>
        <v>4650</v>
      </c>
      <c r="BA40" s="25">
        <f t="shared" si="11"/>
        <v>108322.49399999999</v>
      </c>
      <c r="BB40" s="52">
        <v>9</v>
      </c>
      <c r="BC40" s="52">
        <f t="shared" si="12"/>
        <v>23</v>
      </c>
      <c r="BD40" s="27">
        <f t="shared" si="13"/>
        <v>535.78868</v>
      </c>
      <c r="BE40" s="28"/>
      <c r="BF40" s="28"/>
      <c r="BG40" s="29">
        <f t="shared" si="15"/>
        <v>0</v>
      </c>
      <c r="BH40" s="30">
        <v>9</v>
      </c>
      <c r="BI40" s="30">
        <f t="shared" si="16"/>
        <v>23</v>
      </c>
      <c r="BJ40" s="31">
        <f t="shared" si="17"/>
        <v>535.78868</v>
      </c>
      <c r="BK40" s="32"/>
      <c r="BL40" s="32">
        <f t="shared" si="18"/>
        <v>0</v>
      </c>
      <c r="BM40" s="33">
        <f t="shared" si="19"/>
        <v>0</v>
      </c>
      <c r="BN40" s="34">
        <v>12</v>
      </c>
      <c r="BO40" s="34">
        <f t="shared" si="20"/>
        <v>31</v>
      </c>
      <c r="BP40" s="35">
        <f t="shared" si="21"/>
        <v>722.14995999999996</v>
      </c>
      <c r="BQ40" s="36"/>
      <c r="BR40" s="36">
        <f t="shared" si="22"/>
        <v>0</v>
      </c>
      <c r="BS40" s="37">
        <f t="shared" si="23"/>
        <v>0</v>
      </c>
      <c r="BT40" s="38">
        <v>0</v>
      </c>
      <c r="BU40" s="38">
        <f t="shared" si="24"/>
        <v>0</v>
      </c>
      <c r="BV40" s="39">
        <f t="shared" si="25"/>
        <v>0</v>
      </c>
      <c r="BW40" s="53">
        <v>9</v>
      </c>
      <c r="BX40" s="53">
        <f t="shared" si="26"/>
        <v>23</v>
      </c>
      <c r="BY40" s="41">
        <f t="shared" si="27"/>
        <v>535.78868</v>
      </c>
      <c r="BZ40" s="42">
        <v>0</v>
      </c>
      <c r="CA40" s="42">
        <f t="shared" si="28"/>
        <v>0</v>
      </c>
      <c r="CB40" s="43">
        <f t="shared" si="29"/>
        <v>0</v>
      </c>
      <c r="CC40" s="44"/>
      <c r="CD40" s="44">
        <f t="shared" si="30"/>
        <v>0</v>
      </c>
      <c r="CE40" s="45">
        <f t="shared" si="31"/>
        <v>0</v>
      </c>
      <c r="CF40" s="46"/>
      <c r="CG40" s="46">
        <f t="shared" si="32"/>
        <v>0</v>
      </c>
      <c r="CH40" s="47">
        <f t="shared" si="33"/>
        <v>0</v>
      </c>
      <c r="CI40" s="48">
        <v>12</v>
      </c>
      <c r="CJ40" s="48">
        <f t="shared" si="34"/>
        <v>31</v>
      </c>
      <c r="CK40" s="49">
        <f t="shared" si="35"/>
        <v>722.14995999999996</v>
      </c>
      <c r="CL40" s="50">
        <v>0</v>
      </c>
      <c r="CM40" s="50">
        <f t="shared" si="36"/>
        <v>0</v>
      </c>
      <c r="CN40" s="51">
        <f t="shared" si="37"/>
        <v>0</v>
      </c>
      <c r="CO40" s="14"/>
      <c r="CP40" s="14">
        <v>0</v>
      </c>
      <c r="CQ40" s="15">
        <f t="shared" si="38"/>
        <v>0</v>
      </c>
      <c r="CR40" s="16"/>
      <c r="CS40" s="16">
        <f t="shared" si="39"/>
        <v>0</v>
      </c>
      <c r="CT40" s="17">
        <f t="shared" si="40"/>
        <v>0</v>
      </c>
      <c r="CU40" s="64">
        <v>103</v>
      </c>
      <c r="CV40" s="65">
        <f t="shared" si="41"/>
        <v>2399.40148</v>
      </c>
    </row>
    <row r="41" spans="1:100">
      <c r="A41" s="159"/>
      <c r="B41" s="3" t="s">
        <v>54</v>
      </c>
      <c r="C41" s="4" t="s">
        <v>300</v>
      </c>
      <c r="D41" s="4" t="s">
        <v>301</v>
      </c>
      <c r="E41" s="4" t="s">
        <v>307</v>
      </c>
      <c r="F41" s="4" t="s">
        <v>303</v>
      </c>
      <c r="G41" s="4" t="s">
        <v>308</v>
      </c>
      <c r="H41" s="4" t="s">
        <v>308</v>
      </c>
      <c r="I41" s="5">
        <v>30000</v>
      </c>
      <c r="J41" s="5">
        <v>33.700000000000003</v>
      </c>
      <c r="K41" s="162"/>
      <c r="L41" s="5">
        <v>23.295159999999999</v>
      </c>
      <c r="M41" s="5">
        <v>698854.8</v>
      </c>
      <c r="N41" s="162"/>
      <c r="O41" s="5">
        <v>53.904000000000003</v>
      </c>
      <c r="P41" s="4" t="s">
        <v>92</v>
      </c>
      <c r="Q41" s="4" t="s">
        <v>63</v>
      </c>
      <c r="R41" s="4" t="s">
        <v>64</v>
      </c>
      <c r="S41" s="4" t="s">
        <v>65</v>
      </c>
      <c r="T41" s="4" t="s">
        <v>66</v>
      </c>
      <c r="U41" s="4" t="s">
        <v>67</v>
      </c>
      <c r="V41" s="4" t="s">
        <v>60</v>
      </c>
      <c r="W41" s="4" t="s">
        <v>309</v>
      </c>
      <c r="X41" s="4" t="s">
        <v>310</v>
      </c>
      <c r="Y41" s="5">
        <v>33.68</v>
      </c>
      <c r="Z41" s="4" t="s">
        <v>36</v>
      </c>
      <c r="AA41" s="5">
        <v>166.77</v>
      </c>
      <c r="AB41" s="5">
        <v>10</v>
      </c>
      <c r="AC41" s="4" t="s">
        <v>69</v>
      </c>
      <c r="AD41" s="4" t="s">
        <v>35</v>
      </c>
      <c r="AE41" s="6">
        <v>45869</v>
      </c>
      <c r="AF41" s="5">
        <v>3</v>
      </c>
      <c r="AG41" s="4" t="s">
        <v>70</v>
      </c>
      <c r="AH41" s="5">
        <v>30.84</v>
      </c>
      <c r="AI41" s="5">
        <v>-30.874896142000001</v>
      </c>
      <c r="AJ41" s="14">
        <v>9</v>
      </c>
      <c r="AK41" s="14">
        <f t="shared" si="0"/>
        <v>23</v>
      </c>
      <c r="AL41" s="15">
        <f t="shared" si="1"/>
        <v>535.78868</v>
      </c>
      <c r="AM41" s="16">
        <v>0</v>
      </c>
      <c r="AN41" s="16">
        <f t="shared" si="2"/>
        <v>0</v>
      </c>
      <c r="AO41" s="17">
        <f t="shared" si="3"/>
        <v>0</v>
      </c>
      <c r="AP41" s="18">
        <v>12</v>
      </c>
      <c r="AQ41" s="18">
        <f t="shared" si="4"/>
        <v>31</v>
      </c>
      <c r="AR41" s="19">
        <f t="shared" si="5"/>
        <v>722.14995999999996</v>
      </c>
      <c r="AS41" s="20"/>
      <c r="AT41" s="20">
        <f t="shared" si="6"/>
        <v>0</v>
      </c>
      <c r="AU41" s="21">
        <f t="shared" si="7"/>
        <v>0</v>
      </c>
      <c r="AV41" s="22"/>
      <c r="AW41" s="22">
        <f t="shared" si="8"/>
        <v>0</v>
      </c>
      <c r="AX41" s="23">
        <f t="shared" si="9"/>
        <v>0</v>
      </c>
      <c r="AY41" s="24">
        <v>11400</v>
      </c>
      <c r="AZ41" s="24">
        <f t="shared" si="10"/>
        <v>29450</v>
      </c>
      <c r="BA41" s="25">
        <f t="shared" si="11"/>
        <v>686042.46199999994</v>
      </c>
      <c r="BB41" s="52">
        <v>9</v>
      </c>
      <c r="BC41" s="52">
        <f t="shared" si="12"/>
        <v>23</v>
      </c>
      <c r="BD41" s="27">
        <f t="shared" si="13"/>
        <v>535.78868</v>
      </c>
      <c r="BE41" s="28"/>
      <c r="BF41" s="28"/>
      <c r="BG41" s="29">
        <f t="shared" si="15"/>
        <v>0</v>
      </c>
      <c r="BH41" s="30">
        <v>9</v>
      </c>
      <c r="BI41" s="30">
        <f t="shared" si="16"/>
        <v>23</v>
      </c>
      <c r="BJ41" s="31">
        <f t="shared" si="17"/>
        <v>535.78868</v>
      </c>
      <c r="BK41" s="32"/>
      <c r="BL41" s="32">
        <f t="shared" si="18"/>
        <v>0</v>
      </c>
      <c r="BM41" s="33">
        <f t="shared" si="19"/>
        <v>0</v>
      </c>
      <c r="BN41" s="34">
        <v>12</v>
      </c>
      <c r="BO41" s="34">
        <f t="shared" si="20"/>
        <v>31</v>
      </c>
      <c r="BP41" s="35">
        <f t="shared" si="21"/>
        <v>722.14995999999996</v>
      </c>
      <c r="BQ41" s="36"/>
      <c r="BR41" s="36">
        <f t="shared" si="22"/>
        <v>0</v>
      </c>
      <c r="BS41" s="37">
        <f t="shared" si="23"/>
        <v>0</v>
      </c>
      <c r="BT41" s="38">
        <v>0</v>
      </c>
      <c r="BU41" s="38">
        <f t="shared" si="24"/>
        <v>0</v>
      </c>
      <c r="BV41" s="39">
        <f t="shared" si="25"/>
        <v>0</v>
      </c>
      <c r="BW41" s="53">
        <v>9</v>
      </c>
      <c r="BX41" s="53">
        <f t="shared" si="26"/>
        <v>23</v>
      </c>
      <c r="BY41" s="41">
        <f t="shared" si="27"/>
        <v>535.78868</v>
      </c>
      <c r="BZ41" s="42">
        <v>0</v>
      </c>
      <c r="CA41" s="42">
        <f t="shared" si="28"/>
        <v>0</v>
      </c>
      <c r="CB41" s="43">
        <f t="shared" si="29"/>
        <v>0</v>
      </c>
      <c r="CC41" s="44"/>
      <c r="CD41" s="44">
        <f t="shared" si="30"/>
        <v>0</v>
      </c>
      <c r="CE41" s="45">
        <f t="shared" si="31"/>
        <v>0</v>
      </c>
      <c r="CF41" s="46"/>
      <c r="CG41" s="46">
        <f t="shared" si="32"/>
        <v>0</v>
      </c>
      <c r="CH41" s="47">
        <f t="shared" si="33"/>
        <v>0</v>
      </c>
      <c r="CI41" s="48">
        <v>12</v>
      </c>
      <c r="CJ41" s="48">
        <f t="shared" si="34"/>
        <v>31</v>
      </c>
      <c r="CK41" s="49">
        <f t="shared" si="35"/>
        <v>722.14995999999996</v>
      </c>
      <c r="CL41" s="50">
        <v>0</v>
      </c>
      <c r="CM41" s="50">
        <f t="shared" si="36"/>
        <v>0</v>
      </c>
      <c r="CN41" s="51">
        <f t="shared" si="37"/>
        <v>0</v>
      </c>
      <c r="CO41" s="14"/>
      <c r="CP41" s="14">
        <v>0</v>
      </c>
      <c r="CQ41" s="15">
        <f t="shared" si="38"/>
        <v>0</v>
      </c>
      <c r="CR41" s="16"/>
      <c r="CS41" s="16">
        <f t="shared" si="39"/>
        <v>0</v>
      </c>
      <c r="CT41" s="17">
        <f t="shared" si="40"/>
        <v>0</v>
      </c>
      <c r="CU41" s="64">
        <v>365</v>
      </c>
      <c r="CV41" s="65">
        <f t="shared" si="41"/>
        <v>8502.7333999999992</v>
      </c>
    </row>
    <row r="42" spans="1:100">
      <c r="A42" s="7" t="s">
        <v>311</v>
      </c>
      <c r="B42" s="3" t="s">
        <v>36</v>
      </c>
      <c r="C42" s="4" t="s">
        <v>312</v>
      </c>
      <c r="D42" s="4" t="s">
        <v>313</v>
      </c>
      <c r="E42" s="4" t="s">
        <v>314</v>
      </c>
      <c r="F42" s="4" t="s">
        <v>315</v>
      </c>
      <c r="G42" s="4" t="s">
        <v>266</v>
      </c>
      <c r="H42" s="4" t="s">
        <v>266</v>
      </c>
      <c r="I42" s="5">
        <v>3500</v>
      </c>
      <c r="J42" s="5">
        <v>134.66999999999999</v>
      </c>
      <c r="K42" s="8">
        <v>471344.99999999994</v>
      </c>
      <c r="L42" s="5">
        <v>134.66999999999999</v>
      </c>
      <c r="M42" s="5">
        <v>471345</v>
      </c>
      <c r="N42" s="8">
        <v>471345</v>
      </c>
      <c r="O42" s="5">
        <v>3815</v>
      </c>
      <c r="P42" s="4" t="s">
        <v>62</v>
      </c>
      <c r="Q42" s="4" t="s">
        <v>63</v>
      </c>
      <c r="R42" s="4" t="s">
        <v>64</v>
      </c>
      <c r="S42" s="4" t="s">
        <v>65</v>
      </c>
      <c r="T42" s="4" t="s">
        <v>66</v>
      </c>
      <c r="U42" s="4" t="s">
        <v>67</v>
      </c>
      <c r="V42" s="4" t="s">
        <v>145</v>
      </c>
      <c r="W42" s="4" t="s">
        <v>316</v>
      </c>
      <c r="X42" s="4" t="s">
        <v>317</v>
      </c>
      <c r="Y42" s="5">
        <v>144.81</v>
      </c>
      <c r="Z42" s="4" t="s">
        <v>59</v>
      </c>
      <c r="AA42" s="5">
        <v>238.99</v>
      </c>
      <c r="AB42" s="5">
        <v>10</v>
      </c>
      <c r="AC42" s="4" t="s">
        <v>69</v>
      </c>
      <c r="AD42" s="4" t="s">
        <v>35</v>
      </c>
      <c r="AE42" s="6"/>
      <c r="AF42" s="5">
        <v>1</v>
      </c>
      <c r="AG42" s="4" t="s">
        <v>70</v>
      </c>
      <c r="AH42" s="5">
        <v>7</v>
      </c>
      <c r="AI42" s="5">
        <v>0</v>
      </c>
      <c r="AJ42" s="14">
        <v>0</v>
      </c>
      <c r="AK42" s="14">
        <f t="shared" si="0"/>
        <v>0</v>
      </c>
      <c r="AL42" s="15">
        <f t="shared" si="1"/>
        <v>0</v>
      </c>
      <c r="AM42" s="16">
        <v>0</v>
      </c>
      <c r="AN42" s="16">
        <f t="shared" si="2"/>
        <v>0</v>
      </c>
      <c r="AO42" s="17">
        <f t="shared" si="3"/>
        <v>0</v>
      </c>
      <c r="AP42" s="18">
        <v>0</v>
      </c>
      <c r="AQ42" s="18">
        <f t="shared" si="4"/>
        <v>0</v>
      </c>
      <c r="AR42" s="19">
        <f t="shared" si="5"/>
        <v>0</v>
      </c>
      <c r="AS42" s="20"/>
      <c r="AT42" s="20">
        <f t="shared" si="6"/>
        <v>0</v>
      </c>
      <c r="AU42" s="21">
        <f t="shared" si="7"/>
        <v>0</v>
      </c>
      <c r="AV42" s="22"/>
      <c r="AW42" s="22">
        <f t="shared" si="8"/>
        <v>0</v>
      </c>
      <c r="AX42" s="23">
        <f t="shared" si="9"/>
        <v>0</v>
      </c>
      <c r="AY42" s="24">
        <v>0</v>
      </c>
      <c r="AZ42" s="24">
        <f t="shared" si="10"/>
        <v>0</v>
      </c>
      <c r="BA42" s="25">
        <f t="shared" si="11"/>
        <v>0</v>
      </c>
      <c r="BB42" s="52">
        <v>0</v>
      </c>
      <c r="BC42" s="52">
        <f t="shared" si="12"/>
        <v>0</v>
      </c>
      <c r="BD42" s="27">
        <f t="shared" si="13"/>
        <v>0</v>
      </c>
      <c r="BE42" s="28">
        <v>0</v>
      </c>
      <c r="BF42" s="28">
        <f t="shared" si="14"/>
        <v>0</v>
      </c>
      <c r="BG42" s="29">
        <f t="shared" si="15"/>
        <v>0</v>
      </c>
      <c r="BH42" s="30">
        <v>0</v>
      </c>
      <c r="BI42" s="30">
        <f t="shared" si="16"/>
        <v>0</v>
      </c>
      <c r="BJ42" s="31">
        <f t="shared" si="17"/>
        <v>0</v>
      </c>
      <c r="BK42" s="32"/>
      <c r="BL42" s="32">
        <f t="shared" si="18"/>
        <v>0</v>
      </c>
      <c r="BM42" s="33">
        <f t="shared" si="19"/>
        <v>0</v>
      </c>
      <c r="BN42" s="34">
        <v>0</v>
      </c>
      <c r="BO42" s="34">
        <f t="shared" si="20"/>
        <v>0</v>
      </c>
      <c r="BP42" s="35">
        <f t="shared" si="21"/>
        <v>0</v>
      </c>
      <c r="BQ42" s="36">
        <v>350</v>
      </c>
      <c r="BR42" s="36">
        <f t="shared" si="22"/>
        <v>904</v>
      </c>
      <c r="BS42" s="37">
        <f t="shared" si="23"/>
        <v>121741.68</v>
      </c>
      <c r="BT42" s="38">
        <v>160</v>
      </c>
      <c r="BU42" s="38">
        <f t="shared" si="24"/>
        <v>413</v>
      </c>
      <c r="BV42" s="39">
        <f t="shared" si="25"/>
        <v>55618.709999999992</v>
      </c>
      <c r="BW42" s="53">
        <v>150</v>
      </c>
      <c r="BX42" s="53">
        <f t="shared" si="26"/>
        <v>387</v>
      </c>
      <c r="BY42" s="41">
        <f t="shared" si="27"/>
        <v>52117.289999999994</v>
      </c>
      <c r="BZ42" s="42">
        <v>10</v>
      </c>
      <c r="CA42" s="42">
        <f t="shared" si="28"/>
        <v>25</v>
      </c>
      <c r="CB42" s="43">
        <f t="shared" si="29"/>
        <v>3366.7499999999995</v>
      </c>
      <c r="CC42" s="44"/>
      <c r="CD42" s="44">
        <f t="shared" si="30"/>
        <v>0</v>
      </c>
      <c r="CE42" s="45">
        <f t="shared" si="31"/>
        <v>0</v>
      </c>
      <c r="CF42" s="46"/>
      <c r="CG42" s="46">
        <f t="shared" si="32"/>
        <v>0</v>
      </c>
      <c r="CH42" s="47">
        <f t="shared" si="33"/>
        <v>0</v>
      </c>
      <c r="CI42" s="48">
        <v>0</v>
      </c>
      <c r="CJ42" s="48">
        <f t="shared" si="34"/>
        <v>0</v>
      </c>
      <c r="CK42" s="49">
        <f t="shared" si="35"/>
        <v>0</v>
      </c>
      <c r="CL42" s="50">
        <v>0</v>
      </c>
      <c r="CM42" s="50">
        <f t="shared" si="36"/>
        <v>0</v>
      </c>
      <c r="CN42" s="51">
        <f t="shared" si="37"/>
        <v>0</v>
      </c>
      <c r="CO42" s="14"/>
      <c r="CP42" s="14">
        <v>0</v>
      </c>
      <c r="CQ42" s="15">
        <f t="shared" si="38"/>
        <v>0</v>
      </c>
      <c r="CR42" s="16">
        <v>650</v>
      </c>
      <c r="CS42" s="16">
        <f t="shared" si="39"/>
        <v>1679</v>
      </c>
      <c r="CT42" s="17">
        <f t="shared" si="40"/>
        <v>226110.93</v>
      </c>
      <c r="CU42" s="64">
        <v>92</v>
      </c>
      <c r="CV42" s="65">
        <f t="shared" si="41"/>
        <v>12389.64</v>
      </c>
    </row>
    <row r="43" spans="1:100">
      <c r="A43" s="7" t="s">
        <v>318</v>
      </c>
      <c r="B43" s="3" t="s">
        <v>36</v>
      </c>
      <c r="C43" s="4" t="s">
        <v>319</v>
      </c>
      <c r="D43" s="4" t="s">
        <v>320</v>
      </c>
      <c r="E43" s="4" t="s">
        <v>321</v>
      </c>
      <c r="F43" s="4" t="s">
        <v>322</v>
      </c>
      <c r="G43" s="4" t="s">
        <v>323</v>
      </c>
      <c r="H43" s="4" t="s">
        <v>323</v>
      </c>
      <c r="I43" s="5">
        <v>3000</v>
      </c>
      <c r="J43" s="5">
        <v>308.85500000000002</v>
      </c>
      <c r="K43" s="8">
        <v>926565</v>
      </c>
      <c r="L43" s="5">
        <v>308.85500000000002</v>
      </c>
      <c r="M43" s="5">
        <v>926565</v>
      </c>
      <c r="N43" s="8">
        <v>926565</v>
      </c>
      <c r="O43" s="5">
        <v>36.682000000000002</v>
      </c>
      <c r="P43" s="4" t="s">
        <v>62</v>
      </c>
      <c r="Q43" s="4" t="s">
        <v>63</v>
      </c>
      <c r="R43" s="4" t="s">
        <v>64</v>
      </c>
      <c r="S43" s="4" t="s">
        <v>65</v>
      </c>
      <c r="T43" s="4" t="s">
        <v>66</v>
      </c>
      <c r="U43" s="4" t="s">
        <v>67</v>
      </c>
      <c r="V43" s="4" t="s">
        <v>68</v>
      </c>
      <c r="W43" s="4" t="s">
        <v>324</v>
      </c>
      <c r="X43" s="4" t="s">
        <v>325</v>
      </c>
      <c r="Y43" s="5">
        <v>325.11</v>
      </c>
      <c r="Z43" s="4" t="s">
        <v>59</v>
      </c>
      <c r="AA43" s="5">
        <v>1073.1199999999999</v>
      </c>
      <c r="AB43" s="5">
        <v>10</v>
      </c>
      <c r="AC43" s="4" t="s">
        <v>69</v>
      </c>
      <c r="AD43" s="4" t="s">
        <v>35</v>
      </c>
      <c r="AE43" s="6">
        <v>40349</v>
      </c>
      <c r="AF43" s="5">
        <v>2</v>
      </c>
      <c r="AG43" s="4" t="s">
        <v>70</v>
      </c>
      <c r="AH43" s="5">
        <v>5</v>
      </c>
      <c r="AI43" s="5">
        <v>0</v>
      </c>
      <c r="AJ43" s="14">
        <v>4</v>
      </c>
      <c r="AK43" s="14">
        <f t="shared" si="0"/>
        <v>10</v>
      </c>
      <c r="AL43" s="15">
        <f t="shared" si="1"/>
        <v>3088.55</v>
      </c>
      <c r="AM43" s="16">
        <v>0</v>
      </c>
      <c r="AN43" s="16">
        <f t="shared" si="2"/>
        <v>0</v>
      </c>
      <c r="AO43" s="17">
        <f t="shared" si="3"/>
        <v>0</v>
      </c>
      <c r="AP43" s="18">
        <v>0</v>
      </c>
      <c r="AQ43" s="18">
        <f t="shared" si="4"/>
        <v>0</v>
      </c>
      <c r="AR43" s="19">
        <f t="shared" si="5"/>
        <v>0</v>
      </c>
      <c r="AS43" s="20"/>
      <c r="AT43" s="20">
        <f t="shared" si="6"/>
        <v>0</v>
      </c>
      <c r="AU43" s="21">
        <f t="shared" si="7"/>
        <v>0</v>
      </c>
      <c r="AV43" s="22"/>
      <c r="AW43" s="22">
        <f t="shared" si="8"/>
        <v>0</v>
      </c>
      <c r="AX43" s="23">
        <f t="shared" si="9"/>
        <v>0</v>
      </c>
      <c r="AY43" s="24">
        <v>360</v>
      </c>
      <c r="AZ43" s="24">
        <f t="shared" si="10"/>
        <v>930</v>
      </c>
      <c r="BA43" s="25">
        <f t="shared" si="11"/>
        <v>287235.15000000002</v>
      </c>
      <c r="BB43" s="52">
        <v>0</v>
      </c>
      <c r="BC43" s="52">
        <f t="shared" si="12"/>
        <v>0</v>
      </c>
      <c r="BD43" s="27">
        <f t="shared" si="13"/>
        <v>0</v>
      </c>
      <c r="BE43" s="28">
        <v>10</v>
      </c>
      <c r="BF43" s="28">
        <f t="shared" si="14"/>
        <v>25</v>
      </c>
      <c r="BG43" s="29">
        <f t="shared" si="15"/>
        <v>7721.375</v>
      </c>
      <c r="BH43" s="30">
        <v>10</v>
      </c>
      <c r="BI43" s="30">
        <f t="shared" si="16"/>
        <v>25</v>
      </c>
      <c r="BJ43" s="31">
        <f t="shared" si="17"/>
        <v>7721.375</v>
      </c>
      <c r="BK43" s="32"/>
      <c r="BL43" s="32">
        <f t="shared" si="18"/>
        <v>0</v>
      </c>
      <c r="BM43" s="33">
        <f t="shared" si="19"/>
        <v>0</v>
      </c>
      <c r="BN43" s="34">
        <v>300</v>
      </c>
      <c r="BO43" s="34">
        <f t="shared" si="20"/>
        <v>775</v>
      </c>
      <c r="BP43" s="35">
        <f t="shared" si="21"/>
        <v>239362.625</v>
      </c>
      <c r="BQ43" s="36">
        <v>4</v>
      </c>
      <c r="BR43" s="36">
        <f t="shared" si="22"/>
        <v>10</v>
      </c>
      <c r="BS43" s="37">
        <f t="shared" si="23"/>
        <v>3088.55</v>
      </c>
      <c r="BT43" s="38">
        <v>6</v>
      </c>
      <c r="BU43" s="38">
        <f t="shared" si="24"/>
        <v>15</v>
      </c>
      <c r="BV43" s="39">
        <f t="shared" si="25"/>
        <v>4632.8250000000007</v>
      </c>
      <c r="BW43" s="53">
        <v>24</v>
      </c>
      <c r="BX43" s="53">
        <f t="shared" si="26"/>
        <v>62</v>
      </c>
      <c r="BY43" s="41">
        <f t="shared" si="27"/>
        <v>19149.010000000002</v>
      </c>
      <c r="BZ43" s="42">
        <v>12</v>
      </c>
      <c r="CA43" s="42">
        <f t="shared" si="28"/>
        <v>31</v>
      </c>
      <c r="CB43" s="43">
        <f t="shared" si="29"/>
        <v>9574.505000000001</v>
      </c>
      <c r="CC43" s="91"/>
      <c r="CD43" s="44">
        <v>1100</v>
      </c>
      <c r="CE43" s="45">
        <f t="shared" si="31"/>
        <v>339740.5</v>
      </c>
      <c r="CF43" s="46"/>
      <c r="CG43" s="46">
        <f t="shared" si="32"/>
        <v>0</v>
      </c>
      <c r="CH43" s="47">
        <f t="shared" si="33"/>
        <v>0</v>
      </c>
      <c r="CI43" s="48">
        <v>0</v>
      </c>
      <c r="CJ43" s="48">
        <f t="shared" si="34"/>
        <v>0</v>
      </c>
      <c r="CK43" s="49">
        <f t="shared" si="35"/>
        <v>0</v>
      </c>
      <c r="CL43" s="50">
        <v>0</v>
      </c>
      <c r="CM43" s="50">
        <f t="shared" si="36"/>
        <v>0</v>
      </c>
      <c r="CN43" s="51">
        <f t="shared" si="37"/>
        <v>0</v>
      </c>
      <c r="CO43" s="14"/>
      <c r="CP43" s="14">
        <v>0</v>
      </c>
      <c r="CQ43" s="15">
        <f t="shared" si="38"/>
        <v>0</v>
      </c>
      <c r="CR43" s="16"/>
      <c r="CS43" s="16">
        <f t="shared" si="39"/>
        <v>0</v>
      </c>
      <c r="CT43" s="17">
        <f t="shared" si="40"/>
        <v>0</v>
      </c>
      <c r="CU43" s="64">
        <v>17</v>
      </c>
      <c r="CV43" s="65">
        <f t="shared" si="41"/>
        <v>5250.5349999999999</v>
      </c>
    </row>
    <row r="44" spans="1:100">
      <c r="A44" s="7" t="s">
        <v>326</v>
      </c>
      <c r="B44" s="3" t="s">
        <v>36</v>
      </c>
      <c r="C44" s="4" t="s">
        <v>327</v>
      </c>
      <c r="D44" s="4" t="s">
        <v>328</v>
      </c>
      <c r="E44" s="4" t="s">
        <v>329</v>
      </c>
      <c r="F44" s="4" t="s">
        <v>330</v>
      </c>
      <c r="G44" s="4" t="s">
        <v>331</v>
      </c>
      <c r="H44" s="4" t="s">
        <v>331</v>
      </c>
      <c r="I44" s="5">
        <v>1050000</v>
      </c>
      <c r="J44" s="5">
        <v>13.8</v>
      </c>
      <c r="K44" s="8">
        <v>14490000</v>
      </c>
      <c r="L44" s="5">
        <v>8.8848800000000008</v>
      </c>
      <c r="M44" s="5">
        <v>9329124</v>
      </c>
      <c r="N44" s="8">
        <v>9329124</v>
      </c>
      <c r="O44" s="5">
        <v>5759</v>
      </c>
      <c r="P44" s="4" t="s">
        <v>92</v>
      </c>
      <c r="Q44" s="4" t="s">
        <v>63</v>
      </c>
      <c r="R44" s="4" t="s">
        <v>64</v>
      </c>
      <c r="S44" s="4" t="s">
        <v>65</v>
      </c>
      <c r="T44" s="4" t="s">
        <v>66</v>
      </c>
      <c r="U44" s="4" t="s">
        <v>67</v>
      </c>
      <c r="V44" s="4" t="s">
        <v>60</v>
      </c>
      <c r="W44" s="4" t="s">
        <v>332</v>
      </c>
      <c r="X44" s="4" t="s">
        <v>333</v>
      </c>
      <c r="Y44" s="5">
        <v>13.79</v>
      </c>
      <c r="Z44" s="4" t="s">
        <v>36</v>
      </c>
      <c r="AA44" s="5">
        <v>68.28</v>
      </c>
      <c r="AB44" s="5">
        <v>10</v>
      </c>
      <c r="AC44" s="4" t="s">
        <v>69</v>
      </c>
      <c r="AD44" s="4" t="s">
        <v>35</v>
      </c>
      <c r="AE44" s="6">
        <v>47985</v>
      </c>
      <c r="AF44" s="5">
        <v>3</v>
      </c>
      <c r="AG44" s="4" t="s">
        <v>70</v>
      </c>
      <c r="AH44" s="5">
        <v>35.57</v>
      </c>
      <c r="AI44" s="5">
        <v>-35.616811593999998</v>
      </c>
      <c r="AJ44" s="14">
        <v>180</v>
      </c>
      <c r="AK44" s="14">
        <f t="shared" si="0"/>
        <v>465</v>
      </c>
      <c r="AL44" s="15">
        <f t="shared" si="1"/>
        <v>4131.4692000000005</v>
      </c>
      <c r="AM44" s="16">
        <v>180</v>
      </c>
      <c r="AN44" s="16">
        <f t="shared" si="2"/>
        <v>465</v>
      </c>
      <c r="AO44" s="17">
        <f t="shared" si="3"/>
        <v>4131.4692000000005</v>
      </c>
      <c r="AP44" s="18">
        <v>145</v>
      </c>
      <c r="AQ44" s="18">
        <f t="shared" si="4"/>
        <v>374</v>
      </c>
      <c r="AR44" s="19">
        <f t="shared" si="5"/>
        <v>3322.9451200000003</v>
      </c>
      <c r="AS44" s="20"/>
      <c r="AT44" s="20">
        <f t="shared" si="6"/>
        <v>0</v>
      </c>
      <c r="AU44" s="21">
        <f t="shared" si="7"/>
        <v>0</v>
      </c>
      <c r="AV44" s="22">
        <v>1800</v>
      </c>
      <c r="AW44" s="22">
        <f t="shared" si="8"/>
        <v>4650</v>
      </c>
      <c r="AX44" s="23">
        <f t="shared" si="9"/>
        <v>41314.692000000003</v>
      </c>
      <c r="AY44" s="24">
        <v>400000</v>
      </c>
      <c r="AZ44" s="24">
        <f t="shared" si="10"/>
        <v>1033333</v>
      </c>
      <c r="BA44" s="25">
        <f t="shared" si="11"/>
        <v>9181039.7050400004</v>
      </c>
      <c r="BB44" s="52">
        <v>8</v>
      </c>
      <c r="BC44" s="52">
        <f t="shared" si="12"/>
        <v>20</v>
      </c>
      <c r="BD44" s="27">
        <f t="shared" si="13"/>
        <v>177.69760000000002</v>
      </c>
      <c r="BE44" s="28"/>
      <c r="BF44" s="28"/>
      <c r="BG44" s="29">
        <f t="shared" si="15"/>
        <v>0</v>
      </c>
      <c r="BH44" s="30">
        <v>180</v>
      </c>
      <c r="BI44" s="30">
        <f t="shared" si="16"/>
        <v>465</v>
      </c>
      <c r="BJ44" s="31">
        <f t="shared" si="17"/>
        <v>4131.4692000000005</v>
      </c>
      <c r="BK44" s="32">
        <v>12</v>
      </c>
      <c r="BL44" s="32">
        <f t="shared" si="18"/>
        <v>31</v>
      </c>
      <c r="BM44" s="33">
        <f t="shared" si="19"/>
        <v>275.43128000000002</v>
      </c>
      <c r="BN44" s="34">
        <v>300</v>
      </c>
      <c r="BO44" s="34">
        <f t="shared" si="20"/>
        <v>775</v>
      </c>
      <c r="BP44" s="35">
        <f t="shared" si="21"/>
        <v>6885.7820000000002</v>
      </c>
      <c r="BQ44" s="36">
        <v>600</v>
      </c>
      <c r="BR44" s="36">
        <f t="shared" si="22"/>
        <v>1550</v>
      </c>
      <c r="BS44" s="37">
        <f t="shared" si="23"/>
        <v>13771.564</v>
      </c>
      <c r="BT44" s="38">
        <v>300</v>
      </c>
      <c r="BU44" s="38">
        <f t="shared" si="24"/>
        <v>775</v>
      </c>
      <c r="BV44" s="39">
        <f t="shared" si="25"/>
        <v>6885.7820000000002</v>
      </c>
      <c r="BW44" s="53">
        <v>90</v>
      </c>
      <c r="BX44" s="53">
        <f t="shared" si="26"/>
        <v>232</v>
      </c>
      <c r="BY44" s="41">
        <f t="shared" si="27"/>
        <v>2061.29216</v>
      </c>
      <c r="BZ44" s="42">
        <v>216</v>
      </c>
      <c r="CA44" s="42">
        <f t="shared" si="28"/>
        <v>558</v>
      </c>
      <c r="CB44" s="43">
        <f t="shared" si="29"/>
        <v>4957.7630400000007</v>
      </c>
      <c r="CC44" s="44"/>
      <c r="CD44" s="44">
        <v>120</v>
      </c>
      <c r="CE44" s="45">
        <f t="shared" si="31"/>
        <v>1066.1856</v>
      </c>
      <c r="CF44" s="46">
        <v>150</v>
      </c>
      <c r="CG44" s="46">
        <f t="shared" si="32"/>
        <v>387</v>
      </c>
      <c r="CH44" s="47">
        <f t="shared" si="33"/>
        <v>3438.4485600000003</v>
      </c>
      <c r="CI44" s="48">
        <v>300</v>
      </c>
      <c r="CJ44" s="48">
        <f t="shared" si="34"/>
        <v>775</v>
      </c>
      <c r="CK44" s="49">
        <f t="shared" si="35"/>
        <v>6885.7820000000002</v>
      </c>
      <c r="CL44" s="50">
        <v>45</v>
      </c>
      <c r="CM44" s="50">
        <f t="shared" si="36"/>
        <v>116</v>
      </c>
      <c r="CN44" s="51">
        <f t="shared" si="37"/>
        <v>1030.64608</v>
      </c>
      <c r="CO44" s="14"/>
      <c r="CP44" s="14">
        <v>0</v>
      </c>
      <c r="CQ44" s="15">
        <f t="shared" si="38"/>
        <v>0</v>
      </c>
      <c r="CR44" s="16">
        <v>330</v>
      </c>
      <c r="CS44" s="16">
        <f t="shared" si="39"/>
        <v>852</v>
      </c>
      <c r="CT44" s="17">
        <f t="shared" si="40"/>
        <v>7569.9177600000003</v>
      </c>
      <c r="CU44" s="64">
        <v>4057</v>
      </c>
      <c r="CV44" s="65">
        <f t="shared" si="41"/>
        <v>36045.958160000002</v>
      </c>
    </row>
    <row r="45" spans="1:100">
      <c r="A45" s="157" t="s">
        <v>334</v>
      </c>
      <c r="B45" s="3" t="s">
        <v>36</v>
      </c>
      <c r="C45" s="4" t="s">
        <v>335</v>
      </c>
      <c r="D45" s="4" t="s">
        <v>336</v>
      </c>
      <c r="E45" s="4" t="s">
        <v>337</v>
      </c>
      <c r="F45" s="4" t="s">
        <v>338</v>
      </c>
      <c r="G45" s="4" t="s">
        <v>339</v>
      </c>
      <c r="H45" s="4" t="s">
        <v>339</v>
      </c>
      <c r="I45" s="5">
        <v>13500</v>
      </c>
      <c r="J45" s="5">
        <v>0.68</v>
      </c>
      <c r="K45" s="160">
        <v>15430</v>
      </c>
      <c r="L45" s="5">
        <v>0.67271999999999998</v>
      </c>
      <c r="M45" s="5">
        <v>9081.7199999999993</v>
      </c>
      <c r="N45" s="160">
        <v>15104.47</v>
      </c>
      <c r="O45" s="5">
        <v>50</v>
      </c>
      <c r="P45" s="4" t="s">
        <v>188</v>
      </c>
      <c r="Q45" s="4" t="s">
        <v>63</v>
      </c>
      <c r="R45" s="4" t="s">
        <v>64</v>
      </c>
      <c r="S45" s="4" t="s">
        <v>65</v>
      </c>
      <c r="T45" s="4" t="s">
        <v>66</v>
      </c>
      <c r="U45" s="4" t="s">
        <v>67</v>
      </c>
      <c r="V45" s="4" t="s">
        <v>145</v>
      </c>
      <c r="W45" s="4" t="s">
        <v>340</v>
      </c>
      <c r="X45" s="4" t="s">
        <v>341</v>
      </c>
      <c r="Y45" s="5">
        <v>0.67</v>
      </c>
      <c r="Z45" s="4" t="s">
        <v>51</v>
      </c>
      <c r="AA45" s="5">
        <v>7.4</v>
      </c>
      <c r="AB45" s="5">
        <v>10</v>
      </c>
      <c r="AC45" s="4" t="s">
        <v>136</v>
      </c>
      <c r="AD45" s="4" t="s">
        <v>35</v>
      </c>
      <c r="AE45" s="6"/>
      <c r="AF45" s="5">
        <v>5</v>
      </c>
      <c r="AG45" s="4" t="s">
        <v>137</v>
      </c>
      <c r="AH45" s="5">
        <v>0</v>
      </c>
      <c r="AI45" s="5">
        <v>-2.109721322</v>
      </c>
      <c r="AJ45" s="14">
        <v>200</v>
      </c>
      <c r="AK45" s="14">
        <f t="shared" si="0"/>
        <v>516</v>
      </c>
      <c r="AL45" s="15">
        <f t="shared" si="1"/>
        <v>347.12351999999998</v>
      </c>
      <c r="AM45" s="16">
        <v>100</v>
      </c>
      <c r="AN45" s="16">
        <f t="shared" si="2"/>
        <v>258</v>
      </c>
      <c r="AO45" s="17">
        <f t="shared" si="3"/>
        <v>173.56175999999999</v>
      </c>
      <c r="AP45" s="18">
        <v>200</v>
      </c>
      <c r="AQ45" s="18">
        <f t="shared" si="4"/>
        <v>516</v>
      </c>
      <c r="AR45" s="19">
        <f t="shared" si="5"/>
        <v>347.12351999999998</v>
      </c>
      <c r="AS45" s="20"/>
      <c r="AT45" s="20">
        <f t="shared" si="6"/>
        <v>0</v>
      </c>
      <c r="AU45" s="21">
        <f t="shared" si="7"/>
        <v>0</v>
      </c>
      <c r="AV45" s="22">
        <v>0</v>
      </c>
      <c r="AW45" s="22">
        <f t="shared" si="8"/>
        <v>0</v>
      </c>
      <c r="AX45" s="23">
        <f t="shared" si="9"/>
        <v>0</v>
      </c>
      <c r="AY45" s="24">
        <v>250</v>
      </c>
      <c r="AZ45" s="24">
        <f t="shared" si="10"/>
        <v>645</v>
      </c>
      <c r="BA45" s="25">
        <f t="shared" si="11"/>
        <v>433.90440000000001</v>
      </c>
      <c r="BB45" s="52">
        <v>99</v>
      </c>
      <c r="BC45" s="52">
        <f t="shared" si="12"/>
        <v>255</v>
      </c>
      <c r="BD45" s="27">
        <f t="shared" si="13"/>
        <v>171.5436</v>
      </c>
      <c r="BE45" s="28">
        <v>0</v>
      </c>
      <c r="BF45" s="28">
        <f t="shared" si="14"/>
        <v>0</v>
      </c>
      <c r="BG45" s="29">
        <f t="shared" si="15"/>
        <v>0</v>
      </c>
      <c r="BH45" s="30">
        <v>300</v>
      </c>
      <c r="BI45" s="30">
        <f t="shared" si="16"/>
        <v>775</v>
      </c>
      <c r="BJ45" s="31">
        <f t="shared" si="17"/>
        <v>521.35799999999995</v>
      </c>
      <c r="BK45" s="32">
        <v>700</v>
      </c>
      <c r="BL45" s="32">
        <f t="shared" si="18"/>
        <v>1808</v>
      </c>
      <c r="BM45" s="33">
        <f t="shared" si="19"/>
        <v>1216.2777599999999</v>
      </c>
      <c r="BN45" s="34">
        <v>0</v>
      </c>
      <c r="BO45" s="34">
        <f t="shared" si="20"/>
        <v>0</v>
      </c>
      <c r="BP45" s="35">
        <f t="shared" si="21"/>
        <v>0</v>
      </c>
      <c r="BQ45" s="36">
        <v>800</v>
      </c>
      <c r="BR45" s="36">
        <f t="shared" si="22"/>
        <v>2066</v>
      </c>
      <c r="BS45" s="37">
        <f t="shared" si="23"/>
        <v>1389.83952</v>
      </c>
      <c r="BT45" s="38">
        <v>50</v>
      </c>
      <c r="BU45" s="38">
        <f t="shared" si="24"/>
        <v>129</v>
      </c>
      <c r="BV45" s="39">
        <f t="shared" si="25"/>
        <v>86.780879999999996</v>
      </c>
      <c r="BW45" s="53">
        <v>600</v>
      </c>
      <c r="BX45" s="53">
        <f t="shared" si="26"/>
        <v>1550</v>
      </c>
      <c r="BY45" s="41">
        <f t="shared" si="27"/>
        <v>1042.7159999999999</v>
      </c>
      <c r="BZ45" s="42">
        <v>120</v>
      </c>
      <c r="CA45" s="42">
        <f t="shared" si="28"/>
        <v>310</v>
      </c>
      <c r="CB45" s="43">
        <f t="shared" si="29"/>
        <v>208.54319999999998</v>
      </c>
      <c r="CC45" s="44"/>
      <c r="CD45" s="44">
        <v>30</v>
      </c>
      <c r="CE45" s="45">
        <f t="shared" si="31"/>
        <v>20.1816</v>
      </c>
      <c r="CF45" s="46">
        <v>200</v>
      </c>
      <c r="CG45" s="46">
        <f t="shared" si="32"/>
        <v>516</v>
      </c>
      <c r="CH45" s="47">
        <f t="shared" si="33"/>
        <v>347.12351999999998</v>
      </c>
      <c r="CI45" s="48">
        <v>0</v>
      </c>
      <c r="CJ45" s="48">
        <f t="shared" si="34"/>
        <v>0</v>
      </c>
      <c r="CK45" s="49">
        <f t="shared" si="35"/>
        <v>0</v>
      </c>
      <c r="CL45" s="50">
        <v>0</v>
      </c>
      <c r="CM45" s="50">
        <f t="shared" si="36"/>
        <v>0</v>
      </c>
      <c r="CN45" s="51">
        <f t="shared" si="37"/>
        <v>0</v>
      </c>
      <c r="CO45" s="14"/>
      <c r="CP45" s="14">
        <v>0</v>
      </c>
      <c r="CQ45" s="15">
        <f t="shared" si="38"/>
        <v>0</v>
      </c>
      <c r="CR45" s="16"/>
      <c r="CS45" s="16">
        <f t="shared" si="39"/>
        <v>0</v>
      </c>
      <c r="CT45" s="17">
        <f t="shared" si="40"/>
        <v>0</v>
      </c>
      <c r="CU45" s="64">
        <v>4126</v>
      </c>
      <c r="CV45" s="65">
        <f t="shared" si="41"/>
        <v>2775.6427199999998</v>
      </c>
    </row>
    <row r="46" spans="1:100">
      <c r="A46" s="159"/>
      <c r="B46" s="3" t="s">
        <v>54</v>
      </c>
      <c r="C46" s="4" t="s">
        <v>335</v>
      </c>
      <c r="D46" s="4" t="s">
        <v>336</v>
      </c>
      <c r="E46" s="4" t="s">
        <v>342</v>
      </c>
      <c r="F46" s="4" t="s">
        <v>338</v>
      </c>
      <c r="G46" s="4" t="s">
        <v>343</v>
      </c>
      <c r="H46" s="4" t="s">
        <v>343</v>
      </c>
      <c r="I46" s="5">
        <v>25000</v>
      </c>
      <c r="J46" s="5">
        <v>0.25</v>
      </c>
      <c r="K46" s="162"/>
      <c r="L46" s="5">
        <v>0.24091000000000001</v>
      </c>
      <c r="M46" s="5">
        <v>6022.75</v>
      </c>
      <c r="N46" s="162"/>
      <c r="O46" s="5">
        <v>50</v>
      </c>
      <c r="P46" s="4" t="s">
        <v>109</v>
      </c>
      <c r="Q46" s="4" t="s">
        <v>63</v>
      </c>
      <c r="R46" s="4" t="s">
        <v>64</v>
      </c>
      <c r="S46" s="4" t="s">
        <v>65</v>
      </c>
      <c r="T46" s="4" t="s">
        <v>66</v>
      </c>
      <c r="U46" s="4" t="s">
        <v>67</v>
      </c>
      <c r="V46" s="4" t="s">
        <v>78</v>
      </c>
      <c r="W46" s="4" t="s">
        <v>344</v>
      </c>
      <c r="X46" s="4" t="s">
        <v>345</v>
      </c>
      <c r="Y46" s="5">
        <v>0.24</v>
      </c>
      <c r="Z46" s="4" t="s">
        <v>51</v>
      </c>
      <c r="AA46" s="5">
        <v>15.9</v>
      </c>
      <c r="AB46" s="5">
        <v>10</v>
      </c>
      <c r="AC46" s="4" t="s">
        <v>136</v>
      </c>
      <c r="AD46" s="4" t="s">
        <v>35</v>
      </c>
      <c r="AE46" s="6"/>
      <c r="AF46" s="5">
        <v>30</v>
      </c>
      <c r="AG46" s="4" t="s">
        <v>137</v>
      </c>
      <c r="AH46" s="5">
        <v>0</v>
      </c>
      <c r="AI46" s="5">
        <v>-2.109721322</v>
      </c>
      <c r="AJ46" s="14">
        <v>300</v>
      </c>
      <c r="AK46" s="14">
        <f t="shared" si="0"/>
        <v>775</v>
      </c>
      <c r="AL46" s="15">
        <f t="shared" si="1"/>
        <v>186.70525000000001</v>
      </c>
      <c r="AM46" s="16">
        <v>0</v>
      </c>
      <c r="AN46" s="16">
        <f t="shared" si="2"/>
        <v>0</v>
      </c>
      <c r="AO46" s="17">
        <f t="shared" si="3"/>
        <v>0</v>
      </c>
      <c r="AP46" s="18">
        <v>0</v>
      </c>
      <c r="AQ46" s="18">
        <f t="shared" si="4"/>
        <v>0</v>
      </c>
      <c r="AR46" s="19">
        <f t="shared" si="5"/>
        <v>0</v>
      </c>
      <c r="AS46" s="20">
        <v>210</v>
      </c>
      <c r="AT46" s="20">
        <f t="shared" si="6"/>
        <v>542</v>
      </c>
      <c r="AU46" s="21">
        <f t="shared" si="7"/>
        <v>130.57322000000002</v>
      </c>
      <c r="AV46" s="22">
        <v>2100</v>
      </c>
      <c r="AW46" s="22">
        <f t="shared" si="8"/>
        <v>5425</v>
      </c>
      <c r="AX46" s="23">
        <f t="shared" si="9"/>
        <v>1306.9367500000001</v>
      </c>
      <c r="AY46" s="24">
        <v>2100</v>
      </c>
      <c r="AZ46" s="24">
        <f t="shared" si="10"/>
        <v>5425</v>
      </c>
      <c r="BA46" s="25">
        <f t="shared" si="11"/>
        <v>1306.9367500000001</v>
      </c>
      <c r="BB46" s="52">
        <v>300</v>
      </c>
      <c r="BC46" s="52">
        <f t="shared" si="12"/>
        <v>775</v>
      </c>
      <c r="BD46" s="27">
        <f t="shared" si="13"/>
        <v>186.70525000000001</v>
      </c>
      <c r="BE46" s="28">
        <v>600</v>
      </c>
      <c r="BF46" s="28">
        <f t="shared" si="14"/>
        <v>1550</v>
      </c>
      <c r="BG46" s="29">
        <f t="shared" si="15"/>
        <v>373.41050000000001</v>
      </c>
      <c r="BH46" s="30">
        <v>900</v>
      </c>
      <c r="BI46" s="30">
        <f t="shared" si="16"/>
        <v>2325</v>
      </c>
      <c r="BJ46" s="31">
        <f t="shared" si="17"/>
        <v>560.11575000000005</v>
      </c>
      <c r="BK46" s="32"/>
      <c r="BL46" s="32">
        <f t="shared" si="18"/>
        <v>0</v>
      </c>
      <c r="BM46" s="33">
        <f t="shared" si="19"/>
        <v>0</v>
      </c>
      <c r="BN46" s="34">
        <v>0</v>
      </c>
      <c r="BO46" s="34">
        <f t="shared" si="20"/>
        <v>0</v>
      </c>
      <c r="BP46" s="35">
        <f t="shared" si="21"/>
        <v>0</v>
      </c>
      <c r="BQ46" s="36">
        <v>2100</v>
      </c>
      <c r="BR46" s="36">
        <f t="shared" si="22"/>
        <v>5425</v>
      </c>
      <c r="BS46" s="37">
        <f t="shared" si="23"/>
        <v>1306.9367500000001</v>
      </c>
      <c r="BT46" s="38">
        <v>0</v>
      </c>
      <c r="BU46" s="38">
        <f t="shared" si="24"/>
        <v>0</v>
      </c>
      <c r="BV46" s="39">
        <f t="shared" si="25"/>
        <v>0</v>
      </c>
      <c r="BW46" s="53">
        <v>0</v>
      </c>
      <c r="BX46" s="53">
        <f t="shared" si="26"/>
        <v>0</v>
      </c>
      <c r="BY46" s="41">
        <f t="shared" si="27"/>
        <v>0</v>
      </c>
      <c r="BZ46" s="42">
        <v>600</v>
      </c>
      <c r="CA46" s="42">
        <f t="shared" si="28"/>
        <v>1550</v>
      </c>
      <c r="CB46" s="43">
        <f t="shared" si="29"/>
        <v>373.41050000000001</v>
      </c>
      <c r="CC46" s="44"/>
      <c r="CD46" s="44">
        <v>600</v>
      </c>
      <c r="CE46" s="45">
        <f t="shared" si="31"/>
        <v>144.54600000000002</v>
      </c>
      <c r="CF46" s="46">
        <v>180</v>
      </c>
      <c r="CG46" s="46">
        <f t="shared" si="32"/>
        <v>465</v>
      </c>
      <c r="CH46" s="47">
        <f t="shared" si="33"/>
        <v>112.02315</v>
      </c>
      <c r="CI46" s="48">
        <v>0</v>
      </c>
      <c r="CJ46" s="48">
        <f t="shared" si="34"/>
        <v>0</v>
      </c>
      <c r="CK46" s="49">
        <f t="shared" si="35"/>
        <v>0</v>
      </c>
      <c r="CL46" s="50">
        <v>0</v>
      </c>
      <c r="CM46" s="50">
        <f t="shared" si="36"/>
        <v>0</v>
      </c>
      <c r="CN46" s="51">
        <f t="shared" si="37"/>
        <v>0</v>
      </c>
      <c r="CO46" s="14">
        <v>30</v>
      </c>
      <c r="CP46" s="14">
        <v>120</v>
      </c>
      <c r="CQ46" s="15">
        <f t="shared" si="38"/>
        <v>28.909200000000002</v>
      </c>
      <c r="CR46" s="16"/>
      <c r="CS46" s="16">
        <f t="shared" si="39"/>
        <v>0</v>
      </c>
      <c r="CT46" s="17">
        <f t="shared" si="40"/>
        <v>0</v>
      </c>
      <c r="CU46" s="64">
        <v>23</v>
      </c>
      <c r="CV46" s="65">
        <f t="shared" si="41"/>
        <v>5.5409300000000004</v>
      </c>
    </row>
    <row r="47" spans="1:100">
      <c r="A47" s="157" t="s">
        <v>346</v>
      </c>
      <c r="B47" s="3" t="s">
        <v>36</v>
      </c>
      <c r="C47" s="4" t="s">
        <v>347</v>
      </c>
      <c r="D47" s="4" t="s">
        <v>348</v>
      </c>
      <c r="E47" s="4" t="s">
        <v>349</v>
      </c>
      <c r="F47" s="4" t="s">
        <v>350</v>
      </c>
      <c r="G47" s="4" t="s">
        <v>351</v>
      </c>
      <c r="H47" s="4" t="s">
        <v>351</v>
      </c>
      <c r="I47" s="5">
        <v>3500</v>
      </c>
      <c r="J47" s="5">
        <v>379.04</v>
      </c>
      <c r="K47" s="160">
        <v>3600940</v>
      </c>
      <c r="L47" s="5">
        <v>379.04</v>
      </c>
      <c r="M47" s="5">
        <v>1326640</v>
      </c>
      <c r="N47" s="160">
        <v>3600940</v>
      </c>
      <c r="O47" s="5">
        <v>33.350999999999999</v>
      </c>
      <c r="P47" s="4" t="s">
        <v>205</v>
      </c>
      <c r="Q47" s="4" t="s">
        <v>63</v>
      </c>
      <c r="R47" s="4" t="s">
        <v>64</v>
      </c>
      <c r="S47" s="4" t="s">
        <v>65</v>
      </c>
      <c r="T47" s="4" t="s">
        <v>66</v>
      </c>
      <c r="U47" s="4" t="s">
        <v>67</v>
      </c>
      <c r="V47" s="4" t="s">
        <v>48</v>
      </c>
      <c r="W47" s="4" t="s">
        <v>352</v>
      </c>
      <c r="X47" s="4" t="s">
        <v>353</v>
      </c>
      <c r="Y47" s="5">
        <v>3794</v>
      </c>
      <c r="Z47" s="4" t="s">
        <v>59</v>
      </c>
      <c r="AA47" s="5">
        <v>625.58000000000004</v>
      </c>
      <c r="AB47" s="5">
        <v>10</v>
      </c>
      <c r="AC47" s="4" t="s">
        <v>69</v>
      </c>
      <c r="AD47" s="4" t="s">
        <v>35</v>
      </c>
      <c r="AE47" s="6">
        <v>43974</v>
      </c>
      <c r="AF47" s="5">
        <v>1</v>
      </c>
      <c r="AG47" s="4" t="s">
        <v>70</v>
      </c>
      <c r="AH47" s="5">
        <v>0</v>
      </c>
      <c r="AI47" s="5">
        <v>0</v>
      </c>
      <c r="AJ47" s="14">
        <v>100</v>
      </c>
      <c r="AK47" s="14">
        <f t="shared" si="0"/>
        <v>258</v>
      </c>
      <c r="AL47" s="15">
        <f t="shared" si="1"/>
        <v>97792.320000000007</v>
      </c>
      <c r="AM47" s="16">
        <v>30</v>
      </c>
      <c r="AN47" s="16">
        <f t="shared" si="2"/>
        <v>77</v>
      </c>
      <c r="AO47" s="17">
        <f t="shared" si="3"/>
        <v>29186.080000000002</v>
      </c>
      <c r="AP47" s="18">
        <v>120</v>
      </c>
      <c r="AQ47" s="18">
        <f t="shared" si="4"/>
        <v>310</v>
      </c>
      <c r="AR47" s="19">
        <f t="shared" si="5"/>
        <v>117502.40000000001</v>
      </c>
      <c r="AS47" s="20">
        <v>100</v>
      </c>
      <c r="AT47" s="20">
        <f t="shared" si="6"/>
        <v>258</v>
      </c>
      <c r="AU47" s="21">
        <f t="shared" si="7"/>
        <v>97792.320000000007</v>
      </c>
      <c r="AV47" s="22">
        <v>33</v>
      </c>
      <c r="AW47" s="22">
        <f t="shared" si="8"/>
        <v>85</v>
      </c>
      <c r="AX47" s="23">
        <f t="shared" si="9"/>
        <v>32218.400000000001</v>
      </c>
      <c r="AY47" s="24">
        <v>0</v>
      </c>
      <c r="AZ47" s="24">
        <f t="shared" si="10"/>
        <v>0</v>
      </c>
      <c r="BA47" s="25">
        <f t="shared" si="11"/>
        <v>0</v>
      </c>
      <c r="BB47" s="52">
        <v>30</v>
      </c>
      <c r="BC47" s="52">
        <f t="shared" si="12"/>
        <v>77</v>
      </c>
      <c r="BD47" s="27">
        <f t="shared" si="13"/>
        <v>29186.080000000002</v>
      </c>
      <c r="BE47" s="28">
        <v>100</v>
      </c>
      <c r="BF47" s="28">
        <f t="shared" si="14"/>
        <v>258</v>
      </c>
      <c r="BG47" s="29">
        <f t="shared" si="15"/>
        <v>97792.320000000007</v>
      </c>
      <c r="BH47" s="30">
        <v>100</v>
      </c>
      <c r="BI47" s="30">
        <f t="shared" si="16"/>
        <v>258</v>
      </c>
      <c r="BJ47" s="31">
        <f t="shared" si="17"/>
        <v>97792.320000000007</v>
      </c>
      <c r="BK47" s="32">
        <v>20</v>
      </c>
      <c r="BL47" s="32">
        <f t="shared" si="18"/>
        <v>51</v>
      </c>
      <c r="BM47" s="33">
        <f t="shared" si="19"/>
        <v>19331.04</v>
      </c>
      <c r="BN47" s="34">
        <v>120</v>
      </c>
      <c r="BO47" s="34">
        <f t="shared" si="20"/>
        <v>310</v>
      </c>
      <c r="BP47" s="35">
        <f t="shared" si="21"/>
        <v>117502.40000000001</v>
      </c>
      <c r="BQ47" s="36">
        <v>250</v>
      </c>
      <c r="BR47" s="36">
        <f t="shared" si="22"/>
        <v>645</v>
      </c>
      <c r="BS47" s="37">
        <f t="shared" si="23"/>
        <v>244480.80000000002</v>
      </c>
      <c r="BT47" s="38">
        <v>100</v>
      </c>
      <c r="BU47" s="38">
        <f t="shared" si="24"/>
        <v>258</v>
      </c>
      <c r="BV47" s="39">
        <f t="shared" si="25"/>
        <v>97792.320000000007</v>
      </c>
      <c r="BW47" s="53">
        <v>30</v>
      </c>
      <c r="BX47" s="53">
        <f t="shared" si="26"/>
        <v>77</v>
      </c>
      <c r="BY47" s="41">
        <f t="shared" si="27"/>
        <v>29186.080000000002</v>
      </c>
      <c r="BZ47" s="42">
        <v>36</v>
      </c>
      <c r="CA47" s="42">
        <f t="shared" si="28"/>
        <v>93</v>
      </c>
      <c r="CB47" s="43">
        <f t="shared" si="29"/>
        <v>35250.720000000001</v>
      </c>
      <c r="CC47" s="44"/>
      <c r="CD47" s="44">
        <v>80</v>
      </c>
      <c r="CE47" s="45">
        <f t="shared" si="31"/>
        <v>30323.200000000001</v>
      </c>
      <c r="CF47" s="46"/>
      <c r="CG47" s="46">
        <f t="shared" si="32"/>
        <v>0</v>
      </c>
      <c r="CH47" s="47">
        <f t="shared" si="33"/>
        <v>0</v>
      </c>
      <c r="CI47" s="48">
        <v>30</v>
      </c>
      <c r="CJ47" s="48">
        <f t="shared" si="34"/>
        <v>77</v>
      </c>
      <c r="CK47" s="49">
        <f t="shared" si="35"/>
        <v>29186.080000000002</v>
      </c>
      <c r="CL47" s="50">
        <v>0</v>
      </c>
      <c r="CM47" s="50">
        <f t="shared" si="36"/>
        <v>0</v>
      </c>
      <c r="CN47" s="51">
        <f t="shared" si="37"/>
        <v>0</v>
      </c>
      <c r="CO47" s="14"/>
      <c r="CP47" s="14">
        <v>0</v>
      </c>
      <c r="CQ47" s="15">
        <f t="shared" si="38"/>
        <v>0</v>
      </c>
      <c r="CR47" s="16"/>
      <c r="CS47" s="16">
        <f t="shared" si="39"/>
        <v>0</v>
      </c>
      <c r="CT47" s="17">
        <f t="shared" si="40"/>
        <v>0</v>
      </c>
      <c r="CU47" s="64">
        <v>328</v>
      </c>
      <c r="CV47" s="65">
        <f t="shared" si="41"/>
        <v>124325.12000000001</v>
      </c>
    </row>
    <row r="48" spans="1:100">
      <c r="A48" s="159"/>
      <c r="B48" s="3" t="s">
        <v>54</v>
      </c>
      <c r="C48" s="4" t="s">
        <v>347</v>
      </c>
      <c r="D48" s="4" t="s">
        <v>348</v>
      </c>
      <c r="E48" s="4" t="s">
        <v>354</v>
      </c>
      <c r="F48" s="4" t="s">
        <v>350</v>
      </c>
      <c r="G48" s="4" t="s">
        <v>355</v>
      </c>
      <c r="H48" s="4" t="s">
        <v>355</v>
      </c>
      <c r="I48" s="5">
        <v>3000</v>
      </c>
      <c r="J48" s="5">
        <v>758.1</v>
      </c>
      <c r="K48" s="162"/>
      <c r="L48" s="5">
        <v>758.1</v>
      </c>
      <c r="M48" s="5">
        <v>2274300</v>
      </c>
      <c r="N48" s="162"/>
      <c r="O48" s="5">
        <v>33.35</v>
      </c>
      <c r="P48" s="4" t="s">
        <v>205</v>
      </c>
      <c r="Q48" s="4" t="s">
        <v>63</v>
      </c>
      <c r="R48" s="4" t="s">
        <v>64</v>
      </c>
      <c r="S48" s="4" t="s">
        <v>65</v>
      </c>
      <c r="T48" s="4" t="s">
        <v>66</v>
      </c>
      <c r="U48" s="4" t="s">
        <v>67</v>
      </c>
      <c r="V48" s="4" t="s">
        <v>48</v>
      </c>
      <c r="W48" s="4" t="s">
        <v>356</v>
      </c>
      <c r="X48" s="4" t="s">
        <v>357</v>
      </c>
      <c r="Y48" s="5">
        <v>758.1</v>
      </c>
      <c r="Z48" s="4" t="s">
        <v>59</v>
      </c>
      <c r="AA48" s="5">
        <v>1251.17</v>
      </c>
      <c r="AB48" s="5">
        <v>10</v>
      </c>
      <c r="AC48" s="4" t="s">
        <v>69</v>
      </c>
      <c r="AD48" s="4" t="s">
        <v>35</v>
      </c>
      <c r="AE48" s="6">
        <v>43974</v>
      </c>
      <c r="AF48" s="5">
        <v>1</v>
      </c>
      <c r="AG48" s="4" t="s">
        <v>70</v>
      </c>
      <c r="AH48" s="5">
        <v>0</v>
      </c>
      <c r="AI48" s="5">
        <v>0</v>
      </c>
      <c r="AJ48" s="14">
        <v>200</v>
      </c>
      <c r="AK48" s="14">
        <f t="shared" si="0"/>
        <v>516</v>
      </c>
      <c r="AL48" s="15">
        <f t="shared" si="1"/>
        <v>391179.60000000003</v>
      </c>
      <c r="AM48" s="16">
        <v>40</v>
      </c>
      <c r="AN48" s="16">
        <f t="shared" si="2"/>
        <v>103</v>
      </c>
      <c r="AO48" s="17">
        <f t="shared" si="3"/>
        <v>78084.3</v>
      </c>
      <c r="AP48" s="18">
        <v>20</v>
      </c>
      <c r="AQ48" s="18">
        <f t="shared" si="4"/>
        <v>51</v>
      </c>
      <c r="AR48" s="19">
        <f t="shared" si="5"/>
        <v>38663.1</v>
      </c>
      <c r="AS48" s="20">
        <v>100</v>
      </c>
      <c r="AT48" s="20">
        <f t="shared" si="6"/>
        <v>258</v>
      </c>
      <c r="AU48" s="21">
        <f t="shared" si="7"/>
        <v>195589.80000000002</v>
      </c>
      <c r="AV48" s="22">
        <v>40</v>
      </c>
      <c r="AW48" s="22">
        <f t="shared" si="8"/>
        <v>103</v>
      </c>
      <c r="AX48" s="23">
        <f t="shared" si="9"/>
        <v>78084.3</v>
      </c>
      <c r="AY48" s="24">
        <v>0</v>
      </c>
      <c r="AZ48" s="24">
        <f t="shared" si="10"/>
        <v>0</v>
      </c>
      <c r="BA48" s="25">
        <f t="shared" si="11"/>
        <v>0</v>
      </c>
      <c r="BB48" s="52">
        <v>0</v>
      </c>
      <c r="BC48" s="52">
        <f t="shared" si="12"/>
        <v>0</v>
      </c>
      <c r="BD48" s="27">
        <f t="shared" si="13"/>
        <v>0</v>
      </c>
      <c r="BE48" s="28">
        <v>180</v>
      </c>
      <c r="BF48" s="28">
        <f t="shared" si="14"/>
        <v>465</v>
      </c>
      <c r="BG48" s="29">
        <f t="shared" si="15"/>
        <v>352516.5</v>
      </c>
      <c r="BH48" s="30">
        <v>120</v>
      </c>
      <c r="BI48" s="30">
        <f t="shared" si="16"/>
        <v>310</v>
      </c>
      <c r="BJ48" s="31">
        <f t="shared" si="17"/>
        <v>235011</v>
      </c>
      <c r="BK48" s="32">
        <v>20</v>
      </c>
      <c r="BL48" s="32">
        <f t="shared" si="18"/>
        <v>51</v>
      </c>
      <c r="BM48" s="33">
        <f t="shared" si="19"/>
        <v>38663.1</v>
      </c>
      <c r="BN48" s="34">
        <v>120</v>
      </c>
      <c r="BO48" s="34">
        <f t="shared" si="20"/>
        <v>310</v>
      </c>
      <c r="BP48" s="35">
        <f t="shared" si="21"/>
        <v>235011</v>
      </c>
      <c r="BQ48" s="36">
        <v>50</v>
      </c>
      <c r="BR48" s="36">
        <f t="shared" si="22"/>
        <v>129</v>
      </c>
      <c r="BS48" s="37">
        <f t="shared" si="23"/>
        <v>97794.900000000009</v>
      </c>
      <c r="BT48" s="38">
        <v>125</v>
      </c>
      <c r="BU48" s="38">
        <f t="shared" si="24"/>
        <v>322</v>
      </c>
      <c r="BV48" s="39">
        <f t="shared" si="25"/>
        <v>244108.2</v>
      </c>
      <c r="BW48" s="53">
        <v>40</v>
      </c>
      <c r="BX48" s="53">
        <f t="shared" si="26"/>
        <v>103</v>
      </c>
      <c r="BY48" s="41">
        <f t="shared" si="27"/>
        <v>78084.3</v>
      </c>
      <c r="BZ48" s="42">
        <v>60</v>
      </c>
      <c r="CA48" s="42">
        <f t="shared" si="28"/>
        <v>155</v>
      </c>
      <c r="CB48" s="43">
        <f t="shared" si="29"/>
        <v>117505.5</v>
      </c>
      <c r="CC48" s="44"/>
      <c r="CD48" s="44">
        <v>50</v>
      </c>
      <c r="CE48" s="45">
        <f t="shared" si="31"/>
        <v>37905</v>
      </c>
      <c r="CF48" s="46"/>
      <c r="CG48" s="46">
        <f t="shared" si="32"/>
        <v>0</v>
      </c>
      <c r="CH48" s="47">
        <f t="shared" si="33"/>
        <v>0</v>
      </c>
      <c r="CI48" s="48">
        <v>30</v>
      </c>
      <c r="CJ48" s="48">
        <v>70</v>
      </c>
      <c r="CK48" s="49">
        <f t="shared" si="35"/>
        <v>53067</v>
      </c>
      <c r="CL48" s="50">
        <v>0</v>
      </c>
      <c r="CM48" s="50">
        <f t="shared" si="36"/>
        <v>0</v>
      </c>
      <c r="CN48" s="51">
        <f t="shared" si="37"/>
        <v>0</v>
      </c>
      <c r="CO48" s="14"/>
      <c r="CP48" s="14">
        <v>0</v>
      </c>
      <c r="CQ48" s="15">
        <f t="shared" si="38"/>
        <v>0</v>
      </c>
      <c r="CR48" s="16"/>
      <c r="CS48" s="16">
        <f t="shared" si="39"/>
        <v>0</v>
      </c>
      <c r="CT48" s="17">
        <f t="shared" si="40"/>
        <v>0</v>
      </c>
      <c r="CU48" s="64">
        <v>4</v>
      </c>
      <c r="CV48" s="65">
        <f t="shared" si="41"/>
        <v>3032.4</v>
      </c>
    </row>
    <row r="49" spans="1:100" s="97" customFormat="1">
      <c r="A49" s="163" t="s">
        <v>358</v>
      </c>
      <c r="B49" s="93" t="s">
        <v>36</v>
      </c>
      <c r="C49" s="94" t="s">
        <v>359</v>
      </c>
      <c r="D49" s="94" t="s">
        <v>360</v>
      </c>
      <c r="E49" s="94" t="s">
        <v>361</v>
      </c>
      <c r="F49" s="94" t="s">
        <v>362</v>
      </c>
      <c r="G49" s="94" t="s">
        <v>363</v>
      </c>
      <c r="H49" s="94" t="s">
        <v>363</v>
      </c>
      <c r="I49" s="95">
        <v>24000</v>
      </c>
      <c r="J49" s="95">
        <v>195.84</v>
      </c>
      <c r="K49" s="166">
        <v>18800640</v>
      </c>
      <c r="L49" s="95">
        <v>160.59</v>
      </c>
      <c r="M49" s="95">
        <v>3854160</v>
      </c>
      <c r="N49" s="166">
        <v>15416640</v>
      </c>
      <c r="O49" s="95">
        <v>45.344999999999999</v>
      </c>
      <c r="P49" s="94" t="s">
        <v>92</v>
      </c>
      <c r="Q49" s="94" t="s">
        <v>63</v>
      </c>
      <c r="R49" s="94" t="s">
        <v>64</v>
      </c>
      <c r="S49" s="94" t="s">
        <v>65</v>
      </c>
      <c r="T49" s="94" t="s">
        <v>66</v>
      </c>
      <c r="U49" s="94" t="s">
        <v>67</v>
      </c>
      <c r="V49" s="94" t="s">
        <v>364</v>
      </c>
      <c r="W49" s="94" t="s">
        <v>365</v>
      </c>
      <c r="X49" s="94" t="s">
        <v>366</v>
      </c>
      <c r="Y49" s="95">
        <v>195.83</v>
      </c>
      <c r="Z49" s="94" t="s">
        <v>36</v>
      </c>
      <c r="AA49" s="95">
        <v>323.20999999999998</v>
      </c>
      <c r="AB49" s="95">
        <v>10</v>
      </c>
      <c r="AC49" s="94" t="s">
        <v>69</v>
      </c>
      <c r="AD49" s="94" t="s">
        <v>35</v>
      </c>
      <c r="AE49" s="96">
        <v>47467</v>
      </c>
      <c r="AF49" s="95">
        <v>1</v>
      </c>
      <c r="AG49" s="94" t="s">
        <v>70</v>
      </c>
      <c r="AH49" s="95">
        <v>18</v>
      </c>
      <c r="AI49" s="95">
        <v>-17.999387254999998</v>
      </c>
      <c r="AJ49" s="14">
        <v>130</v>
      </c>
      <c r="AK49" s="14">
        <f t="shared" si="0"/>
        <v>335</v>
      </c>
      <c r="AL49" s="15">
        <f t="shared" si="1"/>
        <v>53797.65</v>
      </c>
      <c r="AM49" s="16">
        <v>60</v>
      </c>
      <c r="AN49" s="16">
        <f t="shared" si="2"/>
        <v>155</v>
      </c>
      <c r="AO49" s="17">
        <f t="shared" si="3"/>
        <v>24891.45</v>
      </c>
      <c r="AP49" s="18">
        <v>130</v>
      </c>
      <c r="AQ49" s="18">
        <f t="shared" si="4"/>
        <v>335</v>
      </c>
      <c r="AR49" s="19">
        <f t="shared" si="5"/>
        <v>53797.65</v>
      </c>
      <c r="AS49" s="20">
        <v>30</v>
      </c>
      <c r="AT49" s="20">
        <f t="shared" si="6"/>
        <v>77</v>
      </c>
      <c r="AU49" s="21">
        <f t="shared" si="7"/>
        <v>12365.43</v>
      </c>
      <c r="AV49" s="22"/>
      <c r="AW49" s="22">
        <f t="shared" si="8"/>
        <v>0</v>
      </c>
      <c r="AX49" s="23">
        <f t="shared" si="9"/>
        <v>0</v>
      </c>
      <c r="AY49" s="24">
        <v>100</v>
      </c>
      <c r="AZ49" s="24">
        <f t="shared" si="10"/>
        <v>258</v>
      </c>
      <c r="BA49" s="25">
        <f t="shared" si="11"/>
        <v>41432.22</v>
      </c>
      <c r="BB49" s="52">
        <v>100</v>
      </c>
      <c r="BC49" s="52">
        <f t="shared" si="12"/>
        <v>258</v>
      </c>
      <c r="BD49" s="27">
        <f t="shared" si="13"/>
        <v>41432.22</v>
      </c>
      <c r="BE49" s="28">
        <v>130</v>
      </c>
      <c r="BF49" s="28">
        <f t="shared" si="14"/>
        <v>335</v>
      </c>
      <c r="BG49" s="29">
        <f t="shared" si="15"/>
        <v>53797.65</v>
      </c>
      <c r="BH49" s="30">
        <v>300</v>
      </c>
      <c r="BI49" s="30">
        <f t="shared" si="16"/>
        <v>775</v>
      </c>
      <c r="BJ49" s="31">
        <f t="shared" si="17"/>
        <v>124457.25</v>
      </c>
      <c r="BK49" s="32">
        <v>100</v>
      </c>
      <c r="BL49" s="32">
        <f t="shared" si="18"/>
        <v>258</v>
      </c>
      <c r="BM49" s="33">
        <f t="shared" si="19"/>
        <v>41432.22</v>
      </c>
      <c r="BN49" s="34">
        <v>400</v>
      </c>
      <c r="BO49" s="34">
        <f t="shared" si="20"/>
        <v>1033</v>
      </c>
      <c r="BP49" s="35">
        <f t="shared" si="21"/>
        <v>165889.47</v>
      </c>
      <c r="BQ49" s="36">
        <v>700</v>
      </c>
      <c r="BR49" s="36">
        <f t="shared" si="22"/>
        <v>1808</v>
      </c>
      <c r="BS49" s="37">
        <f t="shared" si="23"/>
        <v>290346.72000000003</v>
      </c>
      <c r="BT49" s="38">
        <v>800</v>
      </c>
      <c r="BU49" s="38">
        <f t="shared" si="24"/>
        <v>2066</v>
      </c>
      <c r="BV49" s="39">
        <f t="shared" si="25"/>
        <v>331778.94</v>
      </c>
      <c r="BW49" s="53">
        <v>100</v>
      </c>
      <c r="BX49" s="53">
        <f t="shared" si="26"/>
        <v>258</v>
      </c>
      <c r="BY49" s="41">
        <f t="shared" si="27"/>
        <v>41432.22</v>
      </c>
      <c r="BZ49" s="42">
        <v>960</v>
      </c>
      <c r="CA49" s="42">
        <f t="shared" si="28"/>
        <v>2480</v>
      </c>
      <c r="CB49" s="43">
        <f t="shared" si="29"/>
        <v>398263.2</v>
      </c>
      <c r="CC49" s="44"/>
      <c r="CD49" s="44">
        <f t="shared" si="30"/>
        <v>0</v>
      </c>
      <c r="CE49" s="45">
        <f t="shared" si="31"/>
        <v>0</v>
      </c>
      <c r="CF49" s="46"/>
      <c r="CG49" s="46">
        <f t="shared" si="32"/>
        <v>0</v>
      </c>
      <c r="CH49" s="47">
        <f t="shared" si="33"/>
        <v>0</v>
      </c>
      <c r="CI49" s="48">
        <v>1</v>
      </c>
      <c r="CJ49" s="48">
        <f t="shared" si="34"/>
        <v>2</v>
      </c>
      <c r="CK49" s="49">
        <f t="shared" si="35"/>
        <v>321.18</v>
      </c>
      <c r="CL49" s="50">
        <v>8</v>
      </c>
      <c r="CM49" s="50">
        <f t="shared" si="36"/>
        <v>20</v>
      </c>
      <c r="CN49" s="51">
        <f t="shared" si="37"/>
        <v>3211.8</v>
      </c>
      <c r="CO49" s="14"/>
      <c r="CP49" s="14">
        <v>0</v>
      </c>
      <c r="CQ49" s="15">
        <f t="shared" si="38"/>
        <v>0</v>
      </c>
      <c r="CR49" s="16">
        <v>24</v>
      </c>
      <c r="CS49" s="16">
        <f t="shared" si="39"/>
        <v>62</v>
      </c>
      <c r="CT49" s="17">
        <f t="shared" si="40"/>
        <v>9956.58</v>
      </c>
      <c r="CU49" s="64">
        <v>13485</v>
      </c>
      <c r="CV49" s="65">
        <f t="shared" si="41"/>
        <v>2165556.15</v>
      </c>
    </row>
    <row r="50" spans="1:100" s="97" customFormat="1">
      <c r="A50" s="164"/>
      <c r="B50" s="93" t="s">
        <v>54</v>
      </c>
      <c r="C50" s="94" t="s">
        <v>359</v>
      </c>
      <c r="D50" s="94" t="s">
        <v>360</v>
      </c>
      <c r="E50" s="94" t="s">
        <v>367</v>
      </c>
      <c r="F50" s="94" t="s">
        <v>362</v>
      </c>
      <c r="G50" s="94" t="s">
        <v>363</v>
      </c>
      <c r="H50" s="94" t="s">
        <v>363</v>
      </c>
      <c r="I50" s="95">
        <v>24000</v>
      </c>
      <c r="J50" s="95">
        <v>195.84</v>
      </c>
      <c r="K50" s="167"/>
      <c r="L50" s="95">
        <v>160.59</v>
      </c>
      <c r="M50" s="95">
        <v>3854160</v>
      </c>
      <c r="N50" s="167"/>
      <c r="O50" s="95">
        <v>45.344999999999999</v>
      </c>
      <c r="P50" s="94" t="s">
        <v>92</v>
      </c>
      <c r="Q50" s="94" t="s">
        <v>63</v>
      </c>
      <c r="R50" s="94" t="s">
        <v>64</v>
      </c>
      <c r="S50" s="94" t="s">
        <v>65</v>
      </c>
      <c r="T50" s="94" t="s">
        <v>66</v>
      </c>
      <c r="U50" s="94" t="s">
        <v>67</v>
      </c>
      <c r="V50" s="94" t="s">
        <v>364</v>
      </c>
      <c r="W50" s="94" t="s">
        <v>368</v>
      </c>
      <c r="X50" s="94" t="s">
        <v>366</v>
      </c>
      <c r="Y50" s="95">
        <v>195.83</v>
      </c>
      <c r="Z50" s="94" t="s">
        <v>36</v>
      </c>
      <c r="AA50" s="95">
        <v>646.41999999999996</v>
      </c>
      <c r="AB50" s="95">
        <v>10</v>
      </c>
      <c r="AC50" s="94" t="s">
        <v>69</v>
      </c>
      <c r="AD50" s="94" t="s">
        <v>35</v>
      </c>
      <c r="AE50" s="96">
        <v>47467</v>
      </c>
      <c r="AF50" s="95">
        <v>2</v>
      </c>
      <c r="AG50" s="94" t="s">
        <v>70</v>
      </c>
      <c r="AH50" s="95">
        <v>18</v>
      </c>
      <c r="AI50" s="95">
        <v>-17.999387254999998</v>
      </c>
      <c r="AJ50" s="14">
        <v>130</v>
      </c>
      <c r="AK50" s="14">
        <f t="shared" si="0"/>
        <v>335</v>
      </c>
      <c r="AL50" s="15">
        <f t="shared" si="1"/>
        <v>53797.65</v>
      </c>
      <c r="AM50" s="16">
        <v>0</v>
      </c>
      <c r="AN50" s="16">
        <f t="shared" si="2"/>
        <v>0</v>
      </c>
      <c r="AO50" s="17">
        <f t="shared" si="3"/>
        <v>0</v>
      </c>
      <c r="AP50" s="18">
        <v>0</v>
      </c>
      <c r="AQ50" s="18">
        <f t="shared" si="4"/>
        <v>0</v>
      </c>
      <c r="AR50" s="19">
        <f t="shared" si="5"/>
        <v>0</v>
      </c>
      <c r="AS50" s="20">
        <v>30</v>
      </c>
      <c r="AT50" s="20">
        <f t="shared" si="6"/>
        <v>77</v>
      </c>
      <c r="AU50" s="21">
        <f t="shared" si="7"/>
        <v>12365.43</v>
      </c>
      <c r="AV50" s="22"/>
      <c r="AW50" s="22">
        <f t="shared" si="8"/>
        <v>0</v>
      </c>
      <c r="AX50" s="23">
        <f t="shared" si="9"/>
        <v>0</v>
      </c>
      <c r="AY50" s="24">
        <v>0</v>
      </c>
      <c r="AZ50" s="24">
        <f t="shared" si="10"/>
        <v>0</v>
      </c>
      <c r="BA50" s="25">
        <f t="shared" si="11"/>
        <v>0</v>
      </c>
      <c r="BB50" s="52">
        <v>0</v>
      </c>
      <c r="BC50" s="52">
        <f t="shared" si="12"/>
        <v>0</v>
      </c>
      <c r="BD50" s="27">
        <f t="shared" si="13"/>
        <v>0</v>
      </c>
      <c r="BE50" s="28">
        <v>20</v>
      </c>
      <c r="BF50" s="28">
        <f t="shared" si="14"/>
        <v>51</v>
      </c>
      <c r="BG50" s="29">
        <f t="shared" si="15"/>
        <v>8190.09</v>
      </c>
      <c r="BH50" s="30">
        <v>300</v>
      </c>
      <c r="BI50" s="30">
        <f t="shared" si="16"/>
        <v>775</v>
      </c>
      <c r="BJ50" s="31">
        <f t="shared" si="17"/>
        <v>124457.25</v>
      </c>
      <c r="BK50" s="32"/>
      <c r="BL50" s="32">
        <f t="shared" si="18"/>
        <v>0</v>
      </c>
      <c r="BM50" s="33">
        <f t="shared" si="19"/>
        <v>0</v>
      </c>
      <c r="BN50" s="34">
        <v>400</v>
      </c>
      <c r="BO50" s="34">
        <f t="shared" si="20"/>
        <v>1033</v>
      </c>
      <c r="BP50" s="35">
        <f t="shared" si="21"/>
        <v>165889.47</v>
      </c>
      <c r="BQ50" s="36"/>
      <c r="BR50" s="36">
        <f t="shared" si="22"/>
        <v>0</v>
      </c>
      <c r="BS50" s="37">
        <f t="shared" si="23"/>
        <v>0</v>
      </c>
      <c r="BT50" s="38">
        <v>420</v>
      </c>
      <c r="BU50" s="38">
        <f t="shared" si="24"/>
        <v>1085</v>
      </c>
      <c r="BV50" s="39">
        <f t="shared" si="25"/>
        <v>174240.15</v>
      </c>
      <c r="BW50" s="53">
        <v>200</v>
      </c>
      <c r="BX50" s="53">
        <f t="shared" si="26"/>
        <v>516</v>
      </c>
      <c r="BY50" s="41">
        <f t="shared" si="27"/>
        <v>82864.44</v>
      </c>
      <c r="BZ50" s="42">
        <v>0</v>
      </c>
      <c r="CA50" s="42">
        <f t="shared" si="28"/>
        <v>0</v>
      </c>
      <c r="CB50" s="43">
        <f t="shared" si="29"/>
        <v>0</v>
      </c>
      <c r="CC50" s="44"/>
      <c r="CD50" s="44">
        <v>1000</v>
      </c>
      <c r="CE50" s="45">
        <f t="shared" si="31"/>
        <v>160590</v>
      </c>
      <c r="CF50" s="46"/>
      <c r="CG50" s="46">
        <f t="shared" si="32"/>
        <v>0</v>
      </c>
      <c r="CH50" s="47">
        <f t="shared" si="33"/>
        <v>0</v>
      </c>
      <c r="CI50" s="48">
        <v>0</v>
      </c>
      <c r="CJ50" s="48">
        <f t="shared" si="34"/>
        <v>0</v>
      </c>
      <c r="CK50" s="49">
        <f t="shared" si="35"/>
        <v>0</v>
      </c>
      <c r="CL50" s="50">
        <v>20</v>
      </c>
      <c r="CM50" s="50">
        <f t="shared" si="36"/>
        <v>51</v>
      </c>
      <c r="CN50" s="51">
        <f t="shared" si="37"/>
        <v>8190.09</v>
      </c>
      <c r="CO50" s="14"/>
      <c r="CP50" s="14">
        <v>0</v>
      </c>
      <c r="CQ50" s="15">
        <f t="shared" si="38"/>
        <v>0</v>
      </c>
      <c r="CR50" s="16"/>
      <c r="CS50" s="16">
        <f t="shared" si="39"/>
        <v>0</v>
      </c>
      <c r="CT50" s="17">
        <f t="shared" si="40"/>
        <v>0</v>
      </c>
      <c r="CU50" s="64">
        <v>19077</v>
      </c>
      <c r="CV50" s="65">
        <f t="shared" si="41"/>
        <v>3063575.43</v>
      </c>
    </row>
    <row r="51" spans="1:100" s="97" customFormat="1">
      <c r="A51" s="164"/>
      <c r="B51" s="93" t="s">
        <v>51</v>
      </c>
      <c r="C51" s="94" t="s">
        <v>359</v>
      </c>
      <c r="D51" s="94" t="s">
        <v>360</v>
      </c>
      <c r="E51" s="94" t="s">
        <v>369</v>
      </c>
      <c r="F51" s="94" t="s">
        <v>362</v>
      </c>
      <c r="G51" s="94" t="s">
        <v>81</v>
      </c>
      <c r="H51" s="94" t="s">
        <v>81</v>
      </c>
      <c r="I51" s="95">
        <v>24000</v>
      </c>
      <c r="J51" s="95">
        <v>195.84</v>
      </c>
      <c r="K51" s="167"/>
      <c r="L51" s="95">
        <v>160.59</v>
      </c>
      <c r="M51" s="95">
        <v>3854160</v>
      </c>
      <c r="N51" s="167"/>
      <c r="O51" s="95">
        <v>45.344999999999999</v>
      </c>
      <c r="P51" s="94" t="s">
        <v>92</v>
      </c>
      <c r="Q51" s="94" t="s">
        <v>63</v>
      </c>
      <c r="R51" s="94" t="s">
        <v>64</v>
      </c>
      <c r="S51" s="94" t="s">
        <v>65</v>
      </c>
      <c r="T51" s="94" t="s">
        <v>66</v>
      </c>
      <c r="U51" s="94" t="s">
        <v>67</v>
      </c>
      <c r="V51" s="94" t="s">
        <v>364</v>
      </c>
      <c r="W51" s="94" t="s">
        <v>370</v>
      </c>
      <c r="X51" s="94" t="s">
        <v>371</v>
      </c>
      <c r="Y51" s="95">
        <v>195.83</v>
      </c>
      <c r="Z51" s="94" t="s">
        <v>36</v>
      </c>
      <c r="AA51" s="95">
        <v>323.20999999999998</v>
      </c>
      <c r="AB51" s="95">
        <v>10</v>
      </c>
      <c r="AC51" s="94" t="s">
        <v>69</v>
      </c>
      <c r="AD51" s="94" t="s">
        <v>35</v>
      </c>
      <c r="AE51" s="96">
        <v>47467</v>
      </c>
      <c r="AF51" s="95">
        <v>1</v>
      </c>
      <c r="AG51" s="94" t="s">
        <v>70</v>
      </c>
      <c r="AH51" s="95">
        <v>18</v>
      </c>
      <c r="AI51" s="95">
        <v>-17.999387254999998</v>
      </c>
      <c r="AJ51" s="14">
        <v>130</v>
      </c>
      <c r="AK51" s="14">
        <f t="shared" si="0"/>
        <v>335</v>
      </c>
      <c r="AL51" s="15">
        <f t="shared" si="1"/>
        <v>53797.65</v>
      </c>
      <c r="AM51" s="16">
        <v>140</v>
      </c>
      <c r="AN51" s="16">
        <f t="shared" si="2"/>
        <v>361</v>
      </c>
      <c r="AO51" s="17">
        <f t="shared" si="3"/>
        <v>57972.99</v>
      </c>
      <c r="AP51" s="18">
        <v>130</v>
      </c>
      <c r="AQ51" s="18">
        <f t="shared" si="4"/>
        <v>335</v>
      </c>
      <c r="AR51" s="19">
        <f t="shared" si="5"/>
        <v>53797.65</v>
      </c>
      <c r="AS51" s="20">
        <v>60</v>
      </c>
      <c r="AT51" s="20">
        <f t="shared" si="6"/>
        <v>155</v>
      </c>
      <c r="AU51" s="21">
        <f t="shared" si="7"/>
        <v>24891.45</v>
      </c>
      <c r="AV51" s="22"/>
      <c r="AW51" s="22">
        <f t="shared" si="8"/>
        <v>0</v>
      </c>
      <c r="AX51" s="23">
        <f t="shared" si="9"/>
        <v>0</v>
      </c>
      <c r="AY51" s="24">
        <v>35</v>
      </c>
      <c r="AZ51" s="24">
        <f t="shared" si="10"/>
        <v>90</v>
      </c>
      <c r="BA51" s="25">
        <f t="shared" si="11"/>
        <v>14453.1</v>
      </c>
      <c r="BB51" s="52">
        <v>100</v>
      </c>
      <c r="BC51" s="52">
        <f t="shared" si="12"/>
        <v>258</v>
      </c>
      <c r="BD51" s="27">
        <f t="shared" si="13"/>
        <v>41432.22</v>
      </c>
      <c r="BE51" s="28">
        <v>200</v>
      </c>
      <c r="BF51" s="28">
        <f t="shared" si="14"/>
        <v>516</v>
      </c>
      <c r="BG51" s="29">
        <f t="shared" si="15"/>
        <v>82864.44</v>
      </c>
      <c r="BH51" s="30">
        <v>300</v>
      </c>
      <c r="BI51" s="30">
        <f t="shared" si="16"/>
        <v>775</v>
      </c>
      <c r="BJ51" s="31">
        <f t="shared" si="17"/>
        <v>124457.25</v>
      </c>
      <c r="BK51" s="32">
        <v>400</v>
      </c>
      <c r="BL51" s="32">
        <f t="shared" si="18"/>
        <v>1033</v>
      </c>
      <c r="BM51" s="33">
        <f t="shared" si="19"/>
        <v>165889.47</v>
      </c>
      <c r="BN51" s="34">
        <v>400</v>
      </c>
      <c r="BO51" s="34">
        <f t="shared" si="20"/>
        <v>1033</v>
      </c>
      <c r="BP51" s="35">
        <f t="shared" si="21"/>
        <v>165889.47</v>
      </c>
      <c r="BQ51" s="36">
        <v>1100</v>
      </c>
      <c r="BR51" s="36">
        <f t="shared" si="22"/>
        <v>2841</v>
      </c>
      <c r="BS51" s="37">
        <f t="shared" si="23"/>
        <v>456236.19</v>
      </c>
      <c r="BT51" s="38">
        <v>800</v>
      </c>
      <c r="BU51" s="38">
        <f t="shared" si="24"/>
        <v>2066</v>
      </c>
      <c r="BV51" s="39">
        <f t="shared" si="25"/>
        <v>331778.94</v>
      </c>
      <c r="BW51" s="53">
        <v>100</v>
      </c>
      <c r="BX51" s="53">
        <f t="shared" si="26"/>
        <v>258</v>
      </c>
      <c r="BY51" s="41">
        <f t="shared" si="27"/>
        <v>41432.22</v>
      </c>
      <c r="BZ51" s="42">
        <v>1440</v>
      </c>
      <c r="CA51" s="42">
        <f t="shared" si="28"/>
        <v>3720</v>
      </c>
      <c r="CB51" s="43">
        <f t="shared" si="29"/>
        <v>597394.80000000005</v>
      </c>
      <c r="CC51" s="44"/>
      <c r="CD51" s="44">
        <v>0</v>
      </c>
      <c r="CE51" s="45">
        <f t="shared" si="31"/>
        <v>0</v>
      </c>
      <c r="CF51" s="46"/>
      <c r="CG51" s="46">
        <f t="shared" si="32"/>
        <v>0</v>
      </c>
      <c r="CH51" s="47">
        <f t="shared" si="33"/>
        <v>0</v>
      </c>
      <c r="CI51" s="48">
        <v>1</v>
      </c>
      <c r="CJ51" s="48">
        <f t="shared" si="34"/>
        <v>2</v>
      </c>
      <c r="CK51" s="49">
        <f t="shared" si="35"/>
        <v>321.18</v>
      </c>
      <c r="CL51" s="50">
        <v>8</v>
      </c>
      <c r="CM51" s="50">
        <f t="shared" si="36"/>
        <v>20</v>
      </c>
      <c r="CN51" s="51">
        <f t="shared" si="37"/>
        <v>3211.8</v>
      </c>
      <c r="CO51" s="14"/>
      <c r="CP51" s="14">
        <v>0</v>
      </c>
      <c r="CQ51" s="15">
        <f t="shared" si="38"/>
        <v>0</v>
      </c>
      <c r="CR51" s="16">
        <v>120</v>
      </c>
      <c r="CS51" s="16">
        <f t="shared" si="39"/>
        <v>310</v>
      </c>
      <c r="CT51" s="17">
        <f t="shared" si="40"/>
        <v>49782.9</v>
      </c>
      <c r="CU51" s="64">
        <v>9892</v>
      </c>
      <c r="CV51" s="65">
        <f t="shared" si="41"/>
        <v>1588556.28</v>
      </c>
    </row>
    <row r="52" spans="1:100" s="97" customFormat="1">
      <c r="A52" s="165"/>
      <c r="B52" s="93" t="s">
        <v>142</v>
      </c>
      <c r="C52" s="94" t="s">
        <v>359</v>
      </c>
      <c r="D52" s="94" t="s">
        <v>360</v>
      </c>
      <c r="E52" s="94" t="s">
        <v>372</v>
      </c>
      <c r="F52" s="94" t="s">
        <v>362</v>
      </c>
      <c r="G52" s="94" t="s">
        <v>81</v>
      </c>
      <c r="H52" s="94" t="s">
        <v>81</v>
      </c>
      <c r="I52" s="95">
        <v>24000</v>
      </c>
      <c r="J52" s="95">
        <v>195.84</v>
      </c>
      <c r="K52" s="168"/>
      <c r="L52" s="95">
        <v>160.59</v>
      </c>
      <c r="M52" s="95">
        <v>3854160</v>
      </c>
      <c r="N52" s="168"/>
      <c r="O52" s="95">
        <v>45.344999999999999</v>
      </c>
      <c r="P52" s="94" t="s">
        <v>92</v>
      </c>
      <c r="Q52" s="94" t="s">
        <v>63</v>
      </c>
      <c r="R52" s="94" t="s">
        <v>64</v>
      </c>
      <c r="S52" s="94" t="s">
        <v>65</v>
      </c>
      <c r="T52" s="94" t="s">
        <v>66</v>
      </c>
      <c r="U52" s="94" t="s">
        <v>67</v>
      </c>
      <c r="V52" s="94" t="s">
        <v>364</v>
      </c>
      <c r="W52" s="94" t="s">
        <v>373</v>
      </c>
      <c r="X52" s="94" t="s">
        <v>371</v>
      </c>
      <c r="Y52" s="95">
        <v>195.83</v>
      </c>
      <c r="Z52" s="94" t="s">
        <v>36</v>
      </c>
      <c r="AA52" s="95">
        <v>646.41999999999996</v>
      </c>
      <c r="AB52" s="95">
        <v>10</v>
      </c>
      <c r="AC52" s="94" t="s">
        <v>69</v>
      </c>
      <c r="AD52" s="94" t="s">
        <v>35</v>
      </c>
      <c r="AE52" s="96">
        <v>47467</v>
      </c>
      <c r="AF52" s="95">
        <v>2</v>
      </c>
      <c r="AG52" s="94" t="s">
        <v>70</v>
      </c>
      <c r="AH52" s="95">
        <v>18</v>
      </c>
      <c r="AI52" s="95">
        <v>-17.999387254999998</v>
      </c>
      <c r="AJ52" s="14">
        <v>130</v>
      </c>
      <c r="AK52" s="14">
        <f t="shared" si="0"/>
        <v>335</v>
      </c>
      <c r="AL52" s="15">
        <f t="shared" si="1"/>
        <v>53797.65</v>
      </c>
      <c r="AM52" s="16">
        <v>0</v>
      </c>
      <c r="AN52" s="16">
        <f t="shared" si="2"/>
        <v>0</v>
      </c>
      <c r="AO52" s="17">
        <f t="shared" si="3"/>
        <v>0</v>
      </c>
      <c r="AP52" s="18">
        <v>0</v>
      </c>
      <c r="AQ52" s="18">
        <f t="shared" si="4"/>
        <v>0</v>
      </c>
      <c r="AR52" s="19">
        <f t="shared" si="5"/>
        <v>0</v>
      </c>
      <c r="AS52" s="20">
        <v>60</v>
      </c>
      <c r="AT52" s="20">
        <f t="shared" si="6"/>
        <v>155</v>
      </c>
      <c r="AU52" s="21">
        <f t="shared" si="7"/>
        <v>24891.45</v>
      </c>
      <c r="AV52" s="22"/>
      <c r="AW52" s="22">
        <f t="shared" si="8"/>
        <v>0</v>
      </c>
      <c r="AX52" s="23">
        <f t="shared" si="9"/>
        <v>0</v>
      </c>
      <c r="AY52" s="24">
        <v>0</v>
      </c>
      <c r="AZ52" s="24">
        <f t="shared" si="10"/>
        <v>0</v>
      </c>
      <c r="BA52" s="25">
        <f t="shared" si="11"/>
        <v>0</v>
      </c>
      <c r="BB52" s="52">
        <v>0</v>
      </c>
      <c r="BC52" s="52">
        <f t="shared" si="12"/>
        <v>0</v>
      </c>
      <c r="BD52" s="27">
        <f t="shared" si="13"/>
        <v>0</v>
      </c>
      <c r="BE52" s="28">
        <v>20</v>
      </c>
      <c r="BF52" s="28">
        <f t="shared" si="14"/>
        <v>51</v>
      </c>
      <c r="BG52" s="29">
        <f t="shared" si="15"/>
        <v>8190.09</v>
      </c>
      <c r="BH52" s="30">
        <v>300</v>
      </c>
      <c r="BI52" s="30">
        <f t="shared" si="16"/>
        <v>775</v>
      </c>
      <c r="BJ52" s="31">
        <f t="shared" si="17"/>
        <v>124457.25</v>
      </c>
      <c r="BK52" s="32"/>
      <c r="BL52" s="32">
        <f t="shared" si="18"/>
        <v>0</v>
      </c>
      <c r="BM52" s="33">
        <f t="shared" si="19"/>
        <v>0</v>
      </c>
      <c r="BN52" s="34">
        <v>400</v>
      </c>
      <c r="BO52" s="34">
        <f t="shared" si="20"/>
        <v>1033</v>
      </c>
      <c r="BP52" s="35">
        <f t="shared" si="21"/>
        <v>165889.47</v>
      </c>
      <c r="BQ52" s="36"/>
      <c r="BR52" s="36">
        <f t="shared" si="22"/>
        <v>0</v>
      </c>
      <c r="BS52" s="37">
        <f t="shared" si="23"/>
        <v>0</v>
      </c>
      <c r="BT52" s="38">
        <v>100</v>
      </c>
      <c r="BU52" s="38">
        <f t="shared" si="24"/>
        <v>258</v>
      </c>
      <c r="BV52" s="39">
        <f t="shared" si="25"/>
        <v>41432.22</v>
      </c>
      <c r="BW52" s="53">
        <v>200</v>
      </c>
      <c r="BX52" s="53">
        <f t="shared" si="26"/>
        <v>516</v>
      </c>
      <c r="BY52" s="41">
        <f t="shared" si="27"/>
        <v>82864.44</v>
      </c>
      <c r="BZ52" s="42">
        <v>0</v>
      </c>
      <c r="CA52" s="42">
        <f t="shared" si="28"/>
        <v>0</v>
      </c>
      <c r="CB52" s="43">
        <f t="shared" si="29"/>
        <v>0</v>
      </c>
      <c r="CC52" s="44"/>
      <c r="CD52" s="44">
        <v>1300</v>
      </c>
      <c r="CE52" s="45">
        <f t="shared" si="31"/>
        <v>208767</v>
      </c>
      <c r="CF52" s="46"/>
      <c r="CG52" s="46">
        <f t="shared" si="32"/>
        <v>0</v>
      </c>
      <c r="CH52" s="47">
        <f t="shared" si="33"/>
        <v>0</v>
      </c>
      <c r="CI52" s="48">
        <v>0</v>
      </c>
      <c r="CJ52" s="48">
        <f t="shared" si="34"/>
        <v>0</v>
      </c>
      <c r="CK52" s="49">
        <f t="shared" si="35"/>
        <v>0</v>
      </c>
      <c r="CL52" s="50">
        <v>69</v>
      </c>
      <c r="CM52" s="50">
        <f t="shared" si="36"/>
        <v>178</v>
      </c>
      <c r="CN52" s="51">
        <f t="shared" si="37"/>
        <v>28585.02</v>
      </c>
      <c r="CO52" s="14"/>
      <c r="CP52" s="14">
        <v>0</v>
      </c>
      <c r="CQ52" s="15">
        <f t="shared" si="38"/>
        <v>0</v>
      </c>
      <c r="CR52" s="16"/>
      <c r="CS52" s="16">
        <f t="shared" si="39"/>
        <v>0</v>
      </c>
      <c r="CT52" s="17">
        <f t="shared" si="40"/>
        <v>0</v>
      </c>
      <c r="CU52" s="64">
        <v>19399</v>
      </c>
      <c r="CV52" s="65">
        <f t="shared" si="41"/>
        <v>3115285.41</v>
      </c>
    </row>
    <row r="53" spans="1:100" s="97" customFormat="1">
      <c r="A53" s="163" t="s">
        <v>374</v>
      </c>
      <c r="B53" s="93" t="s">
        <v>36</v>
      </c>
      <c r="C53" s="94" t="s">
        <v>375</v>
      </c>
      <c r="D53" s="94" t="s">
        <v>376</v>
      </c>
      <c r="E53" s="94" t="s">
        <v>377</v>
      </c>
      <c r="F53" s="94" t="s">
        <v>378</v>
      </c>
      <c r="G53" s="94" t="s">
        <v>61</v>
      </c>
      <c r="H53" s="94" t="s">
        <v>61</v>
      </c>
      <c r="I53" s="95">
        <v>1688</v>
      </c>
      <c r="J53" s="95">
        <v>577.6</v>
      </c>
      <c r="K53" s="166">
        <v>56013337.600000001</v>
      </c>
      <c r="L53" s="95">
        <v>341.94</v>
      </c>
      <c r="M53" s="95">
        <v>577194.72</v>
      </c>
      <c r="N53" s="166">
        <v>33159973.439999998</v>
      </c>
      <c r="O53" s="95">
        <v>60.542999999999999</v>
      </c>
      <c r="P53" s="94" t="s">
        <v>379</v>
      </c>
      <c r="Q53" s="94" t="s">
        <v>63</v>
      </c>
      <c r="R53" s="94" t="s">
        <v>64</v>
      </c>
      <c r="S53" s="94" t="s">
        <v>65</v>
      </c>
      <c r="T53" s="94" t="s">
        <v>66</v>
      </c>
      <c r="U53" s="94" t="s">
        <v>67</v>
      </c>
      <c r="V53" s="94" t="s">
        <v>218</v>
      </c>
      <c r="W53" s="94" t="s">
        <v>380</v>
      </c>
      <c r="X53" s="94" t="s">
        <v>381</v>
      </c>
      <c r="Y53" s="95">
        <v>577.6</v>
      </c>
      <c r="Z53" s="94" t="s">
        <v>59</v>
      </c>
      <c r="AA53" s="95">
        <v>1906.54</v>
      </c>
      <c r="AB53" s="95">
        <v>10</v>
      </c>
      <c r="AC53" s="94" t="s">
        <v>69</v>
      </c>
      <c r="AD53" s="94" t="s">
        <v>35</v>
      </c>
      <c r="AE53" s="96">
        <v>48485</v>
      </c>
      <c r="AF53" s="95">
        <v>2</v>
      </c>
      <c r="AG53" s="94" t="s">
        <v>382</v>
      </c>
      <c r="AH53" s="95">
        <v>40.799999999999997</v>
      </c>
      <c r="AI53" s="95">
        <v>-40.799861495999998</v>
      </c>
      <c r="AJ53" s="14">
        <v>28</v>
      </c>
      <c r="AK53" s="14">
        <f t="shared" si="0"/>
        <v>72</v>
      </c>
      <c r="AL53" s="15">
        <f t="shared" si="1"/>
        <v>24619.68</v>
      </c>
      <c r="AM53" s="16">
        <v>0</v>
      </c>
      <c r="AN53" s="16">
        <f t="shared" si="2"/>
        <v>0</v>
      </c>
      <c r="AO53" s="17">
        <f t="shared" si="3"/>
        <v>0</v>
      </c>
      <c r="AP53" s="18">
        <v>0</v>
      </c>
      <c r="AQ53" s="18">
        <f t="shared" si="4"/>
        <v>0</v>
      </c>
      <c r="AR53" s="19">
        <f t="shared" si="5"/>
        <v>0</v>
      </c>
      <c r="AS53" s="20">
        <v>100</v>
      </c>
      <c r="AT53" s="20">
        <f t="shared" si="6"/>
        <v>258</v>
      </c>
      <c r="AU53" s="21">
        <f t="shared" si="7"/>
        <v>88220.52</v>
      </c>
      <c r="AV53" s="22"/>
      <c r="AW53" s="22">
        <f t="shared" si="8"/>
        <v>0</v>
      </c>
      <c r="AX53" s="23">
        <f t="shared" si="9"/>
        <v>0</v>
      </c>
      <c r="AY53" s="24">
        <v>0</v>
      </c>
      <c r="AZ53" s="24">
        <f t="shared" si="10"/>
        <v>0</v>
      </c>
      <c r="BA53" s="25">
        <f t="shared" si="11"/>
        <v>0</v>
      </c>
      <c r="BB53" s="52">
        <v>20</v>
      </c>
      <c r="BC53" s="52">
        <f t="shared" si="12"/>
        <v>51</v>
      </c>
      <c r="BD53" s="27">
        <f t="shared" si="13"/>
        <v>17438.939999999999</v>
      </c>
      <c r="BE53" s="28">
        <v>20</v>
      </c>
      <c r="BF53" s="28">
        <f t="shared" si="14"/>
        <v>51</v>
      </c>
      <c r="BG53" s="29">
        <f t="shared" si="15"/>
        <v>17438.939999999999</v>
      </c>
      <c r="BH53" s="30">
        <v>100</v>
      </c>
      <c r="BI53" s="30">
        <f t="shared" si="16"/>
        <v>258</v>
      </c>
      <c r="BJ53" s="31">
        <f t="shared" si="17"/>
        <v>88220.52</v>
      </c>
      <c r="BK53" s="32"/>
      <c r="BL53" s="32">
        <f t="shared" si="18"/>
        <v>0</v>
      </c>
      <c r="BM53" s="33">
        <f t="shared" si="19"/>
        <v>0</v>
      </c>
      <c r="BN53" s="34">
        <v>300</v>
      </c>
      <c r="BO53" s="34">
        <f t="shared" si="20"/>
        <v>775</v>
      </c>
      <c r="BP53" s="35">
        <f t="shared" si="21"/>
        <v>265003.5</v>
      </c>
      <c r="BQ53" s="36">
        <v>30</v>
      </c>
      <c r="BR53" s="36">
        <f t="shared" si="22"/>
        <v>77</v>
      </c>
      <c r="BS53" s="37">
        <f t="shared" si="23"/>
        <v>26329.38</v>
      </c>
      <c r="BT53" s="38">
        <v>40</v>
      </c>
      <c r="BU53" s="38">
        <f t="shared" si="24"/>
        <v>103</v>
      </c>
      <c r="BV53" s="39">
        <f t="shared" si="25"/>
        <v>35219.82</v>
      </c>
      <c r="BW53" s="53">
        <v>0</v>
      </c>
      <c r="BX53" s="53">
        <f t="shared" si="26"/>
        <v>0</v>
      </c>
      <c r="BY53" s="41">
        <f t="shared" si="27"/>
        <v>0</v>
      </c>
      <c r="BZ53" s="42">
        <v>0</v>
      </c>
      <c r="CA53" s="42">
        <f t="shared" si="28"/>
        <v>0</v>
      </c>
      <c r="CB53" s="43">
        <f t="shared" si="29"/>
        <v>0</v>
      </c>
      <c r="CC53" s="44"/>
      <c r="CD53" s="44">
        <v>30</v>
      </c>
      <c r="CE53" s="45">
        <f t="shared" si="31"/>
        <v>10258.200000000001</v>
      </c>
      <c r="CF53" s="46"/>
      <c r="CG53" s="46">
        <f t="shared" si="32"/>
        <v>0</v>
      </c>
      <c r="CH53" s="47">
        <f t="shared" si="33"/>
        <v>0</v>
      </c>
      <c r="CI53" s="48">
        <v>0</v>
      </c>
      <c r="CJ53" s="48">
        <f t="shared" si="34"/>
        <v>0</v>
      </c>
      <c r="CK53" s="49">
        <f t="shared" si="35"/>
        <v>0</v>
      </c>
      <c r="CL53" s="50">
        <v>0</v>
      </c>
      <c r="CM53" s="50">
        <f t="shared" si="36"/>
        <v>0</v>
      </c>
      <c r="CN53" s="51">
        <f t="shared" si="37"/>
        <v>0</v>
      </c>
      <c r="CO53" s="14"/>
      <c r="CP53" s="14">
        <v>0</v>
      </c>
      <c r="CQ53" s="15">
        <f t="shared" si="38"/>
        <v>0</v>
      </c>
      <c r="CR53" s="16"/>
      <c r="CS53" s="16">
        <f t="shared" si="39"/>
        <v>0</v>
      </c>
      <c r="CT53" s="17">
        <f t="shared" si="40"/>
        <v>0</v>
      </c>
      <c r="CU53" s="64">
        <v>13</v>
      </c>
      <c r="CV53" s="65">
        <f t="shared" si="41"/>
        <v>4445.22</v>
      </c>
    </row>
    <row r="54" spans="1:100" s="97" customFormat="1">
      <c r="A54" s="164"/>
      <c r="B54" s="93" t="s">
        <v>54</v>
      </c>
      <c r="C54" s="94" t="s">
        <v>375</v>
      </c>
      <c r="D54" s="94" t="s">
        <v>376</v>
      </c>
      <c r="E54" s="94" t="s">
        <v>383</v>
      </c>
      <c r="F54" s="94" t="s">
        <v>378</v>
      </c>
      <c r="G54" s="94" t="s">
        <v>113</v>
      </c>
      <c r="H54" s="94" t="s">
        <v>113</v>
      </c>
      <c r="I54" s="95">
        <v>24000</v>
      </c>
      <c r="J54" s="95">
        <v>577.6</v>
      </c>
      <c r="K54" s="167"/>
      <c r="L54" s="95">
        <v>341.94</v>
      </c>
      <c r="M54" s="95">
        <v>8206560</v>
      </c>
      <c r="N54" s="167"/>
      <c r="O54" s="95">
        <v>60.542999999999999</v>
      </c>
      <c r="P54" s="94" t="s">
        <v>379</v>
      </c>
      <c r="Q54" s="94" t="s">
        <v>63</v>
      </c>
      <c r="R54" s="94" t="s">
        <v>64</v>
      </c>
      <c r="S54" s="94" t="s">
        <v>65</v>
      </c>
      <c r="T54" s="94" t="s">
        <v>66</v>
      </c>
      <c r="U54" s="94" t="s">
        <v>67</v>
      </c>
      <c r="V54" s="94" t="s">
        <v>218</v>
      </c>
      <c r="W54" s="94" t="s">
        <v>384</v>
      </c>
      <c r="X54" s="94" t="s">
        <v>385</v>
      </c>
      <c r="Y54" s="95">
        <v>577.6</v>
      </c>
      <c r="Z54" s="94" t="s">
        <v>59</v>
      </c>
      <c r="AA54" s="95">
        <v>1906.54</v>
      </c>
      <c r="AB54" s="95">
        <v>10</v>
      </c>
      <c r="AC54" s="94" t="s">
        <v>69</v>
      </c>
      <c r="AD54" s="94" t="s">
        <v>35</v>
      </c>
      <c r="AE54" s="96">
        <v>48485</v>
      </c>
      <c r="AF54" s="95">
        <v>2</v>
      </c>
      <c r="AG54" s="94" t="s">
        <v>382</v>
      </c>
      <c r="AH54" s="95">
        <v>40.799999999999997</v>
      </c>
      <c r="AI54" s="95">
        <v>-40.799861495999998</v>
      </c>
      <c r="AJ54" s="14">
        <v>250</v>
      </c>
      <c r="AK54" s="14">
        <f t="shared" si="0"/>
        <v>645</v>
      </c>
      <c r="AL54" s="15">
        <f t="shared" si="1"/>
        <v>220551.3</v>
      </c>
      <c r="AM54" s="16">
        <v>240</v>
      </c>
      <c r="AN54" s="16">
        <f t="shared" si="2"/>
        <v>620</v>
      </c>
      <c r="AO54" s="17">
        <f t="shared" si="3"/>
        <v>212002.8</v>
      </c>
      <c r="AP54" s="18">
        <v>987</v>
      </c>
      <c r="AQ54" s="18">
        <f t="shared" si="4"/>
        <v>2549</v>
      </c>
      <c r="AR54" s="19">
        <f t="shared" si="5"/>
        <v>871605.05999999994</v>
      </c>
      <c r="AS54" s="20">
        <v>100</v>
      </c>
      <c r="AT54" s="20">
        <f t="shared" si="6"/>
        <v>258</v>
      </c>
      <c r="AU54" s="21">
        <f t="shared" si="7"/>
        <v>88220.52</v>
      </c>
      <c r="AV54" s="22">
        <v>90</v>
      </c>
      <c r="AW54" s="22">
        <f t="shared" si="8"/>
        <v>232</v>
      </c>
      <c r="AX54" s="23">
        <f t="shared" si="9"/>
        <v>79330.080000000002</v>
      </c>
      <c r="AY54" s="24">
        <v>0</v>
      </c>
      <c r="AZ54" s="24">
        <f t="shared" si="10"/>
        <v>0</v>
      </c>
      <c r="BA54" s="25">
        <f t="shared" si="11"/>
        <v>0</v>
      </c>
      <c r="BB54" s="52">
        <v>0</v>
      </c>
      <c r="BC54" s="52">
        <f t="shared" si="12"/>
        <v>0</v>
      </c>
      <c r="BD54" s="27">
        <f t="shared" si="13"/>
        <v>0</v>
      </c>
      <c r="BE54" s="28">
        <v>1500</v>
      </c>
      <c r="BF54" s="28">
        <f t="shared" si="14"/>
        <v>3875</v>
      </c>
      <c r="BG54" s="29">
        <f t="shared" si="15"/>
        <v>1325017.5</v>
      </c>
      <c r="BH54" s="30">
        <v>200</v>
      </c>
      <c r="BI54" s="30">
        <f t="shared" si="16"/>
        <v>516</v>
      </c>
      <c r="BJ54" s="31">
        <f t="shared" si="17"/>
        <v>176441.04</v>
      </c>
      <c r="BK54" s="32"/>
      <c r="BL54" s="32">
        <f t="shared" si="18"/>
        <v>0</v>
      </c>
      <c r="BM54" s="33">
        <f t="shared" si="19"/>
        <v>0</v>
      </c>
      <c r="BN54" s="34">
        <v>1500</v>
      </c>
      <c r="BO54" s="34">
        <f t="shared" si="20"/>
        <v>3875</v>
      </c>
      <c r="BP54" s="35">
        <f t="shared" si="21"/>
        <v>1325017.5</v>
      </c>
      <c r="BQ54" s="36">
        <v>600</v>
      </c>
      <c r="BR54" s="36">
        <f t="shared" si="22"/>
        <v>1550</v>
      </c>
      <c r="BS54" s="37">
        <f t="shared" si="23"/>
        <v>530007</v>
      </c>
      <c r="BT54" s="38">
        <v>1500</v>
      </c>
      <c r="BU54" s="38">
        <f t="shared" si="24"/>
        <v>3875</v>
      </c>
      <c r="BV54" s="39">
        <f t="shared" si="25"/>
        <v>1325017.5</v>
      </c>
      <c r="BW54" s="53">
        <v>0</v>
      </c>
      <c r="BX54" s="53">
        <f t="shared" si="26"/>
        <v>0</v>
      </c>
      <c r="BY54" s="41">
        <f t="shared" si="27"/>
        <v>0</v>
      </c>
      <c r="BZ54" s="42">
        <v>288</v>
      </c>
      <c r="CA54" s="42">
        <f t="shared" si="28"/>
        <v>744</v>
      </c>
      <c r="CB54" s="43">
        <f t="shared" si="29"/>
        <v>254403.36</v>
      </c>
      <c r="CC54" s="44"/>
      <c r="CD54" s="44">
        <v>1800</v>
      </c>
      <c r="CE54" s="45">
        <f t="shared" si="31"/>
        <v>615492</v>
      </c>
      <c r="CF54" s="46"/>
      <c r="CG54" s="46">
        <f t="shared" si="32"/>
        <v>0</v>
      </c>
      <c r="CH54" s="47">
        <f t="shared" si="33"/>
        <v>0</v>
      </c>
      <c r="CI54" s="48">
        <v>0</v>
      </c>
      <c r="CJ54" s="48">
        <f t="shared" si="34"/>
        <v>0</v>
      </c>
      <c r="CK54" s="49">
        <f t="shared" si="35"/>
        <v>0</v>
      </c>
      <c r="CL54" s="50">
        <v>0</v>
      </c>
      <c r="CM54" s="50">
        <f t="shared" si="36"/>
        <v>0</v>
      </c>
      <c r="CN54" s="51">
        <f t="shared" si="37"/>
        <v>0</v>
      </c>
      <c r="CO54" s="14"/>
      <c r="CP54" s="14">
        <v>0</v>
      </c>
      <c r="CQ54" s="15">
        <f t="shared" si="38"/>
        <v>0</v>
      </c>
      <c r="CR54" s="16"/>
      <c r="CS54" s="16">
        <f t="shared" si="39"/>
        <v>0</v>
      </c>
      <c r="CT54" s="17">
        <f t="shared" si="40"/>
        <v>0</v>
      </c>
      <c r="CU54" s="64">
        <v>3461</v>
      </c>
      <c r="CV54" s="65">
        <f t="shared" si="41"/>
        <v>1183454.3400000001</v>
      </c>
    </row>
    <row r="55" spans="1:100" s="97" customFormat="1">
      <c r="A55" s="164"/>
      <c r="B55" s="93" t="s">
        <v>51</v>
      </c>
      <c r="C55" s="94" t="s">
        <v>375</v>
      </c>
      <c r="D55" s="94" t="s">
        <v>376</v>
      </c>
      <c r="E55" s="94" t="s">
        <v>386</v>
      </c>
      <c r="F55" s="94" t="s">
        <v>378</v>
      </c>
      <c r="G55" s="94" t="s">
        <v>113</v>
      </c>
      <c r="H55" s="94" t="s">
        <v>113</v>
      </c>
      <c r="I55" s="95">
        <v>24000</v>
      </c>
      <c r="J55" s="95">
        <v>577.6</v>
      </c>
      <c r="K55" s="167"/>
      <c r="L55" s="95">
        <v>341.94</v>
      </c>
      <c r="M55" s="95">
        <v>8206560</v>
      </c>
      <c r="N55" s="167"/>
      <c r="O55" s="95">
        <v>60.542999999999999</v>
      </c>
      <c r="P55" s="94" t="s">
        <v>92</v>
      </c>
      <c r="Q55" s="94" t="s">
        <v>63</v>
      </c>
      <c r="R55" s="94" t="s">
        <v>64</v>
      </c>
      <c r="S55" s="94" t="s">
        <v>65</v>
      </c>
      <c r="T55" s="94" t="s">
        <v>66</v>
      </c>
      <c r="U55" s="94" t="s">
        <v>67</v>
      </c>
      <c r="V55" s="94" t="s">
        <v>60</v>
      </c>
      <c r="W55" s="94" t="s">
        <v>387</v>
      </c>
      <c r="X55" s="94" t="s">
        <v>388</v>
      </c>
      <c r="Y55" s="95">
        <v>577.6</v>
      </c>
      <c r="Z55" s="94" t="s">
        <v>59</v>
      </c>
      <c r="AA55" s="95">
        <v>1906.54</v>
      </c>
      <c r="AB55" s="95">
        <v>10</v>
      </c>
      <c r="AC55" s="94" t="s">
        <v>69</v>
      </c>
      <c r="AD55" s="94" t="s">
        <v>35</v>
      </c>
      <c r="AE55" s="96">
        <v>48485</v>
      </c>
      <c r="AF55" s="95">
        <v>2</v>
      </c>
      <c r="AG55" s="94" t="s">
        <v>382</v>
      </c>
      <c r="AH55" s="95">
        <v>40.799999999999997</v>
      </c>
      <c r="AI55" s="95">
        <v>-40.799861495999998</v>
      </c>
      <c r="AJ55" s="14">
        <v>250</v>
      </c>
      <c r="AK55" s="14">
        <f t="shared" si="0"/>
        <v>645</v>
      </c>
      <c r="AL55" s="15">
        <f t="shared" si="1"/>
        <v>220551.3</v>
      </c>
      <c r="AM55" s="16">
        <v>143</v>
      </c>
      <c r="AN55" s="16">
        <f t="shared" si="2"/>
        <v>369</v>
      </c>
      <c r="AO55" s="17">
        <f t="shared" si="3"/>
        <v>126175.86</v>
      </c>
      <c r="AP55" s="18">
        <v>0</v>
      </c>
      <c r="AQ55" s="18">
        <f t="shared" si="4"/>
        <v>0</v>
      </c>
      <c r="AR55" s="19">
        <f t="shared" si="5"/>
        <v>0</v>
      </c>
      <c r="AS55" s="20">
        <v>100</v>
      </c>
      <c r="AT55" s="20">
        <f t="shared" si="6"/>
        <v>258</v>
      </c>
      <c r="AU55" s="21">
        <f t="shared" si="7"/>
        <v>88220.52</v>
      </c>
      <c r="AV55" s="22"/>
      <c r="AW55" s="22">
        <f t="shared" si="8"/>
        <v>0</v>
      </c>
      <c r="AX55" s="23">
        <f t="shared" si="9"/>
        <v>0</v>
      </c>
      <c r="AY55" s="24">
        <v>0</v>
      </c>
      <c r="AZ55" s="24">
        <f t="shared" si="10"/>
        <v>0</v>
      </c>
      <c r="BA55" s="25">
        <f t="shared" si="11"/>
        <v>0</v>
      </c>
      <c r="BB55" s="52">
        <v>480</v>
      </c>
      <c r="BC55" s="52">
        <f t="shared" si="12"/>
        <v>1240</v>
      </c>
      <c r="BD55" s="27">
        <f t="shared" si="13"/>
        <v>424005.6</v>
      </c>
      <c r="BE55" s="28">
        <v>32</v>
      </c>
      <c r="BF55" s="28">
        <f t="shared" si="14"/>
        <v>82</v>
      </c>
      <c r="BG55" s="29">
        <f t="shared" si="15"/>
        <v>28039.079999999998</v>
      </c>
      <c r="BH55" s="30">
        <v>400</v>
      </c>
      <c r="BI55" s="30">
        <f t="shared" si="16"/>
        <v>1033</v>
      </c>
      <c r="BJ55" s="31">
        <f t="shared" si="17"/>
        <v>353224.02</v>
      </c>
      <c r="BK55" s="32"/>
      <c r="BL55" s="32">
        <f t="shared" si="18"/>
        <v>0</v>
      </c>
      <c r="BM55" s="33">
        <f t="shared" si="19"/>
        <v>0</v>
      </c>
      <c r="BN55" s="34">
        <v>1000</v>
      </c>
      <c r="BO55" s="34">
        <f t="shared" si="20"/>
        <v>2583</v>
      </c>
      <c r="BP55" s="35">
        <f t="shared" si="21"/>
        <v>883231.02</v>
      </c>
      <c r="BQ55" s="36">
        <v>800</v>
      </c>
      <c r="BR55" s="36">
        <f t="shared" si="22"/>
        <v>2066</v>
      </c>
      <c r="BS55" s="37">
        <f t="shared" si="23"/>
        <v>706448.04</v>
      </c>
      <c r="BT55" s="38">
        <v>500</v>
      </c>
      <c r="BU55" s="38">
        <f t="shared" si="24"/>
        <v>1291</v>
      </c>
      <c r="BV55" s="39">
        <f t="shared" si="25"/>
        <v>441444.54</v>
      </c>
      <c r="BW55" s="53">
        <v>200</v>
      </c>
      <c r="BX55" s="53">
        <f t="shared" si="26"/>
        <v>516</v>
      </c>
      <c r="BY55" s="41">
        <f t="shared" si="27"/>
        <v>176441.04</v>
      </c>
      <c r="BZ55" s="42">
        <v>960</v>
      </c>
      <c r="CA55" s="42">
        <f t="shared" si="28"/>
        <v>2480</v>
      </c>
      <c r="CB55" s="43">
        <f t="shared" si="29"/>
        <v>848011.2</v>
      </c>
      <c r="CC55" s="44"/>
      <c r="CD55" s="44">
        <v>2000</v>
      </c>
      <c r="CE55" s="45">
        <f t="shared" si="31"/>
        <v>683880</v>
      </c>
      <c r="CF55" s="46"/>
      <c r="CG55" s="46">
        <f t="shared" si="32"/>
        <v>0</v>
      </c>
      <c r="CH55" s="47">
        <f t="shared" si="33"/>
        <v>0</v>
      </c>
      <c r="CI55" s="48">
        <v>0</v>
      </c>
      <c r="CJ55" s="48">
        <f t="shared" si="34"/>
        <v>0</v>
      </c>
      <c r="CK55" s="49">
        <f t="shared" si="35"/>
        <v>0</v>
      </c>
      <c r="CL55" s="50">
        <v>0</v>
      </c>
      <c r="CM55" s="50">
        <f t="shared" si="36"/>
        <v>0</v>
      </c>
      <c r="CN55" s="51">
        <f t="shared" si="37"/>
        <v>0</v>
      </c>
      <c r="CO55" s="14"/>
      <c r="CP55" s="14">
        <v>0</v>
      </c>
      <c r="CQ55" s="15">
        <f t="shared" si="38"/>
        <v>0</v>
      </c>
      <c r="CR55" s="16"/>
      <c r="CS55" s="16">
        <f t="shared" si="39"/>
        <v>0</v>
      </c>
      <c r="CT55" s="17">
        <f t="shared" si="40"/>
        <v>0</v>
      </c>
      <c r="CU55" s="64">
        <v>9437</v>
      </c>
      <c r="CV55" s="65">
        <f t="shared" si="41"/>
        <v>3226887.78</v>
      </c>
    </row>
    <row r="56" spans="1:100" s="97" customFormat="1">
      <c r="A56" s="164"/>
      <c r="B56" s="93" t="s">
        <v>142</v>
      </c>
      <c r="C56" s="94" t="s">
        <v>375</v>
      </c>
      <c r="D56" s="94" t="s">
        <v>376</v>
      </c>
      <c r="E56" s="94" t="s">
        <v>389</v>
      </c>
      <c r="F56" s="94" t="s">
        <v>378</v>
      </c>
      <c r="G56" s="94" t="s">
        <v>61</v>
      </c>
      <c r="H56" s="94" t="s">
        <v>61</v>
      </c>
      <c r="I56" s="95">
        <v>1688</v>
      </c>
      <c r="J56" s="95">
        <v>577.6</v>
      </c>
      <c r="K56" s="167"/>
      <c r="L56" s="95">
        <v>341.94</v>
      </c>
      <c r="M56" s="95">
        <v>577194.72</v>
      </c>
      <c r="N56" s="167"/>
      <c r="O56" s="95">
        <v>60.542999999999999</v>
      </c>
      <c r="P56" s="94" t="s">
        <v>92</v>
      </c>
      <c r="Q56" s="94" t="s">
        <v>63</v>
      </c>
      <c r="R56" s="94" t="s">
        <v>64</v>
      </c>
      <c r="S56" s="94" t="s">
        <v>65</v>
      </c>
      <c r="T56" s="94" t="s">
        <v>66</v>
      </c>
      <c r="U56" s="94" t="s">
        <v>67</v>
      </c>
      <c r="V56" s="94" t="s">
        <v>60</v>
      </c>
      <c r="W56" s="94" t="s">
        <v>390</v>
      </c>
      <c r="X56" s="94" t="s">
        <v>391</v>
      </c>
      <c r="Y56" s="95">
        <v>577.6</v>
      </c>
      <c r="Z56" s="94" t="s">
        <v>59</v>
      </c>
      <c r="AA56" s="95">
        <v>1906.54</v>
      </c>
      <c r="AB56" s="95">
        <v>10</v>
      </c>
      <c r="AC56" s="94" t="s">
        <v>69</v>
      </c>
      <c r="AD56" s="94" t="s">
        <v>35</v>
      </c>
      <c r="AE56" s="96">
        <v>48485</v>
      </c>
      <c r="AF56" s="95">
        <v>2</v>
      </c>
      <c r="AG56" s="94" t="s">
        <v>382</v>
      </c>
      <c r="AH56" s="95">
        <v>40.799999999999997</v>
      </c>
      <c r="AI56" s="95">
        <v>-40.799861495999998</v>
      </c>
      <c r="AJ56" s="14">
        <v>28</v>
      </c>
      <c r="AK56" s="14">
        <f t="shared" si="0"/>
        <v>72</v>
      </c>
      <c r="AL56" s="15">
        <f t="shared" si="1"/>
        <v>24619.68</v>
      </c>
      <c r="AM56" s="16">
        <v>0</v>
      </c>
      <c r="AN56" s="16">
        <f t="shared" si="2"/>
        <v>0</v>
      </c>
      <c r="AO56" s="17">
        <f t="shared" si="3"/>
        <v>0</v>
      </c>
      <c r="AP56" s="18">
        <v>0</v>
      </c>
      <c r="AQ56" s="18">
        <f t="shared" si="4"/>
        <v>0</v>
      </c>
      <c r="AR56" s="19">
        <f t="shared" si="5"/>
        <v>0</v>
      </c>
      <c r="AS56" s="20">
        <v>50</v>
      </c>
      <c r="AT56" s="20">
        <f t="shared" si="6"/>
        <v>129</v>
      </c>
      <c r="AU56" s="21">
        <f t="shared" si="7"/>
        <v>44110.26</v>
      </c>
      <c r="AV56" s="22"/>
      <c r="AW56" s="22">
        <f t="shared" si="8"/>
        <v>0</v>
      </c>
      <c r="AX56" s="23">
        <f t="shared" si="9"/>
        <v>0</v>
      </c>
      <c r="AY56" s="24">
        <v>0</v>
      </c>
      <c r="AZ56" s="24">
        <f t="shared" si="10"/>
        <v>0</v>
      </c>
      <c r="BA56" s="25">
        <f t="shared" si="11"/>
        <v>0</v>
      </c>
      <c r="BB56" s="52">
        <v>12</v>
      </c>
      <c r="BC56" s="52">
        <f t="shared" si="12"/>
        <v>31</v>
      </c>
      <c r="BD56" s="27">
        <f t="shared" si="13"/>
        <v>10600.14</v>
      </c>
      <c r="BE56" s="28">
        <v>20</v>
      </c>
      <c r="BF56" s="28">
        <f t="shared" si="14"/>
        <v>51</v>
      </c>
      <c r="BG56" s="29">
        <f t="shared" si="15"/>
        <v>17438.939999999999</v>
      </c>
      <c r="BH56" s="30">
        <v>180</v>
      </c>
      <c r="BI56" s="30">
        <f t="shared" si="16"/>
        <v>465</v>
      </c>
      <c r="BJ56" s="31">
        <f t="shared" si="17"/>
        <v>159002.1</v>
      </c>
      <c r="BK56" s="32"/>
      <c r="BL56" s="32">
        <f t="shared" si="18"/>
        <v>0</v>
      </c>
      <c r="BM56" s="33">
        <f t="shared" si="19"/>
        <v>0</v>
      </c>
      <c r="BN56" s="34">
        <v>150</v>
      </c>
      <c r="BO56" s="34">
        <f t="shared" si="20"/>
        <v>387</v>
      </c>
      <c r="BP56" s="35">
        <f t="shared" si="21"/>
        <v>132330.78</v>
      </c>
      <c r="BQ56" s="36"/>
      <c r="BR56" s="36">
        <f t="shared" si="22"/>
        <v>0</v>
      </c>
      <c r="BS56" s="37">
        <f t="shared" si="23"/>
        <v>0</v>
      </c>
      <c r="BT56" s="38">
        <v>60</v>
      </c>
      <c r="BU56" s="38">
        <f t="shared" si="24"/>
        <v>155</v>
      </c>
      <c r="BV56" s="39">
        <f t="shared" si="25"/>
        <v>53000.7</v>
      </c>
      <c r="BW56" s="53">
        <v>100</v>
      </c>
      <c r="BX56" s="53">
        <f t="shared" si="26"/>
        <v>258</v>
      </c>
      <c r="BY56" s="41">
        <f t="shared" si="27"/>
        <v>88220.52</v>
      </c>
      <c r="BZ56" s="42">
        <v>48</v>
      </c>
      <c r="CA56" s="42">
        <f t="shared" si="28"/>
        <v>124</v>
      </c>
      <c r="CB56" s="43">
        <f t="shared" si="29"/>
        <v>42400.56</v>
      </c>
      <c r="CC56" s="44"/>
      <c r="CD56" s="44">
        <f t="shared" si="30"/>
        <v>0</v>
      </c>
      <c r="CE56" s="45">
        <f t="shared" si="31"/>
        <v>0</v>
      </c>
      <c r="CF56" s="46"/>
      <c r="CG56" s="46">
        <f t="shared" si="32"/>
        <v>0</v>
      </c>
      <c r="CH56" s="47">
        <f t="shared" si="33"/>
        <v>0</v>
      </c>
      <c r="CI56" s="48">
        <v>0</v>
      </c>
      <c r="CJ56" s="48">
        <f t="shared" si="34"/>
        <v>0</v>
      </c>
      <c r="CK56" s="49">
        <f t="shared" si="35"/>
        <v>0</v>
      </c>
      <c r="CL56" s="50">
        <v>0</v>
      </c>
      <c r="CM56" s="50">
        <f t="shared" si="36"/>
        <v>0</v>
      </c>
      <c r="CN56" s="51">
        <f t="shared" si="37"/>
        <v>0</v>
      </c>
      <c r="CO56" s="14"/>
      <c r="CP56" s="14">
        <v>0</v>
      </c>
      <c r="CQ56" s="15">
        <f t="shared" si="38"/>
        <v>0</v>
      </c>
      <c r="CR56" s="16"/>
      <c r="CS56" s="16">
        <f t="shared" si="39"/>
        <v>0</v>
      </c>
      <c r="CT56" s="17">
        <f t="shared" si="40"/>
        <v>0</v>
      </c>
      <c r="CU56" s="64">
        <v>16</v>
      </c>
      <c r="CV56" s="65">
        <f t="shared" si="41"/>
        <v>5471.04</v>
      </c>
    </row>
    <row r="57" spans="1:100" s="97" customFormat="1">
      <c r="A57" s="164"/>
      <c r="B57" s="93" t="s">
        <v>148</v>
      </c>
      <c r="C57" s="94" t="s">
        <v>375</v>
      </c>
      <c r="D57" s="94" t="s">
        <v>376</v>
      </c>
      <c r="E57" s="94" t="s">
        <v>392</v>
      </c>
      <c r="F57" s="94" t="s">
        <v>378</v>
      </c>
      <c r="G57" s="94" t="s">
        <v>61</v>
      </c>
      <c r="H57" s="94" t="s">
        <v>61</v>
      </c>
      <c r="I57" s="95">
        <v>1100</v>
      </c>
      <c r="J57" s="95">
        <v>577.6</v>
      </c>
      <c r="K57" s="167"/>
      <c r="L57" s="95">
        <v>341.94</v>
      </c>
      <c r="M57" s="95">
        <v>376134</v>
      </c>
      <c r="N57" s="167"/>
      <c r="O57" s="95">
        <v>60.542999999999999</v>
      </c>
      <c r="P57" s="94" t="s">
        <v>393</v>
      </c>
      <c r="Q57" s="94" t="s">
        <v>63</v>
      </c>
      <c r="R57" s="94" t="s">
        <v>64</v>
      </c>
      <c r="S57" s="94" t="s">
        <v>65</v>
      </c>
      <c r="T57" s="94" t="s">
        <v>66</v>
      </c>
      <c r="U57" s="94" t="s">
        <v>67</v>
      </c>
      <c r="V57" s="94" t="s">
        <v>218</v>
      </c>
      <c r="W57" s="94" t="s">
        <v>394</v>
      </c>
      <c r="X57" s="94" t="s">
        <v>395</v>
      </c>
      <c r="Y57" s="95">
        <v>577.6</v>
      </c>
      <c r="Z57" s="94" t="s">
        <v>36</v>
      </c>
      <c r="AA57" s="95">
        <v>953.28</v>
      </c>
      <c r="AB57" s="95">
        <v>10</v>
      </c>
      <c r="AC57" s="94" t="s">
        <v>69</v>
      </c>
      <c r="AD57" s="94" t="s">
        <v>35</v>
      </c>
      <c r="AE57" s="96">
        <v>48485</v>
      </c>
      <c r="AF57" s="95">
        <v>1</v>
      </c>
      <c r="AG57" s="94" t="s">
        <v>396</v>
      </c>
      <c r="AH57" s="95">
        <v>40.799999999999997</v>
      </c>
      <c r="AI57" s="95">
        <v>-40.799861495999998</v>
      </c>
      <c r="AJ57" s="14">
        <v>20</v>
      </c>
      <c r="AK57" s="14">
        <f t="shared" si="0"/>
        <v>51</v>
      </c>
      <c r="AL57" s="15">
        <f t="shared" si="1"/>
        <v>17438.939999999999</v>
      </c>
      <c r="AM57" s="16">
        <v>20</v>
      </c>
      <c r="AN57" s="16">
        <f t="shared" si="2"/>
        <v>51</v>
      </c>
      <c r="AO57" s="17">
        <f t="shared" si="3"/>
        <v>17438.939999999999</v>
      </c>
      <c r="AP57" s="18">
        <v>0</v>
      </c>
      <c r="AQ57" s="18">
        <f t="shared" si="4"/>
        <v>0</v>
      </c>
      <c r="AR57" s="19">
        <f t="shared" si="5"/>
        <v>0</v>
      </c>
      <c r="AS57" s="20">
        <v>50</v>
      </c>
      <c r="AT57" s="20">
        <f t="shared" si="6"/>
        <v>129</v>
      </c>
      <c r="AU57" s="21">
        <f t="shared" si="7"/>
        <v>44110.26</v>
      </c>
      <c r="AV57" s="22"/>
      <c r="AW57" s="22">
        <f t="shared" si="8"/>
        <v>0</v>
      </c>
      <c r="AX57" s="23">
        <f t="shared" si="9"/>
        <v>0</v>
      </c>
      <c r="AY57" s="24">
        <v>0</v>
      </c>
      <c r="AZ57" s="24">
        <f t="shared" si="10"/>
        <v>0</v>
      </c>
      <c r="BA57" s="25">
        <f t="shared" si="11"/>
        <v>0</v>
      </c>
      <c r="BB57" s="52">
        <v>0</v>
      </c>
      <c r="BC57" s="52">
        <f t="shared" si="12"/>
        <v>0</v>
      </c>
      <c r="BD57" s="27">
        <f t="shared" si="13"/>
        <v>0</v>
      </c>
      <c r="BE57" s="28">
        <v>20</v>
      </c>
      <c r="BF57" s="28">
        <f t="shared" si="14"/>
        <v>51</v>
      </c>
      <c r="BG57" s="29">
        <f t="shared" si="15"/>
        <v>17438.939999999999</v>
      </c>
      <c r="BH57" s="30">
        <v>100</v>
      </c>
      <c r="BI57" s="30">
        <v>200</v>
      </c>
      <c r="BJ57" s="31">
        <f t="shared" si="17"/>
        <v>68388</v>
      </c>
      <c r="BK57" s="32"/>
      <c r="BL57" s="32">
        <f t="shared" si="18"/>
        <v>0</v>
      </c>
      <c r="BM57" s="33">
        <f t="shared" si="19"/>
        <v>0</v>
      </c>
      <c r="BN57" s="34">
        <v>90</v>
      </c>
      <c r="BO57" s="34">
        <f t="shared" si="20"/>
        <v>232</v>
      </c>
      <c r="BP57" s="35">
        <f t="shared" si="21"/>
        <v>79330.080000000002</v>
      </c>
      <c r="BQ57" s="36"/>
      <c r="BR57" s="36">
        <f t="shared" si="22"/>
        <v>0</v>
      </c>
      <c r="BS57" s="37">
        <f t="shared" si="23"/>
        <v>0</v>
      </c>
      <c r="BT57" s="38">
        <v>100</v>
      </c>
      <c r="BU57" s="38">
        <f t="shared" si="24"/>
        <v>258</v>
      </c>
      <c r="BV57" s="39">
        <f t="shared" si="25"/>
        <v>88220.52</v>
      </c>
      <c r="BW57" s="53">
        <v>0</v>
      </c>
      <c r="BX57" s="53">
        <f t="shared" si="26"/>
        <v>0</v>
      </c>
      <c r="BY57" s="41">
        <f t="shared" si="27"/>
        <v>0</v>
      </c>
      <c r="BZ57" s="42">
        <v>24</v>
      </c>
      <c r="CA57" s="42">
        <f t="shared" si="28"/>
        <v>62</v>
      </c>
      <c r="CB57" s="43">
        <f t="shared" si="29"/>
        <v>21200.28</v>
      </c>
      <c r="CC57" s="44"/>
      <c r="CD57" s="44">
        <v>60</v>
      </c>
      <c r="CE57" s="45">
        <f t="shared" si="31"/>
        <v>20516.400000000001</v>
      </c>
      <c r="CF57" s="46"/>
      <c r="CG57" s="46">
        <f t="shared" si="32"/>
        <v>0</v>
      </c>
      <c r="CH57" s="47">
        <f t="shared" si="33"/>
        <v>0</v>
      </c>
      <c r="CI57" s="48">
        <v>0</v>
      </c>
      <c r="CJ57" s="48">
        <f t="shared" si="34"/>
        <v>0</v>
      </c>
      <c r="CK57" s="49">
        <f t="shared" si="35"/>
        <v>0</v>
      </c>
      <c r="CL57" s="50">
        <v>0</v>
      </c>
      <c r="CM57" s="50">
        <f t="shared" si="36"/>
        <v>0</v>
      </c>
      <c r="CN57" s="51">
        <f t="shared" si="37"/>
        <v>0</v>
      </c>
      <c r="CO57" s="14"/>
      <c r="CP57" s="14">
        <v>0</v>
      </c>
      <c r="CQ57" s="15">
        <f t="shared" si="38"/>
        <v>0</v>
      </c>
      <c r="CR57" s="16"/>
      <c r="CS57" s="16">
        <f t="shared" si="39"/>
        <v>0</v>
      </c>
      <c r="CT57" s="17">
        <f t="shared" si="40"/>
        <v>0</v>
      </c>
      <c r="CU57" s="64">
        <v>6</v>
      </c>
      <c r="CV57" s="65">
        <f t="shared" si="41"/>
        <v>2051.64</v>
      </c>
    </row>
    <row r="58" spans="1:100" s="97" customFormat="1">
      <c r="A58" s="164"/>
      <c r="B58" s="93" t="s">
        <v>153</v>
      </c>
      <c r="C58" s="94" t="s">
        <v>375</v>
      </c>
      <c r="D58" s="94" t="s">
        <v>376</v>
      </c>
      <c r="E58" s="94" t="s">
        <v>397</v>
      </c>
      <c r="F58" s="94" t="s">
        <v>378</v>
      </c>
      <c r="G58" s="94" t="s">
        <v>113</v>
      </c>
      <c r="H58" s="94" t="s">
        <v>113</v>
      </c>
      <c r="I58" s="95">
        <v>8500</v>
      </c>
      <c r="J58" s="95">
        <v>577.6</v>
      </c>
      <c r="K58" s="167"/>
      <c r="L58" s="95">
        <v>341.94</v>
      </c>
      <c r="M58" s="95">
        <v>2906490</v>
      </c>
      <c r="N58" s="167"/>
      <c r="O58" s="95">
        <v>60.542999999999999</v>
      </c>
      <c r="P58" s="94" t="s">
        <v>393</v>
      </c>
      <c r="Q58" s="94" t="s">
        <v>63</v>
      </c>
      <c r="R58" s="94" t="s">
        <v>64</v>
      </c>
      <c r="S58" s="94" t="s">
        <v>65</v>
      </c>
      <c r="T58" s="94" t="s">
        <v>66</v>
      </c>
      <c r="U58" s="94" t="s">
        <v>67</v>
      </c>
      <c r="V58" s="94" t="s">
        <v>218</v>
      </c>
      <c r="W58" s="94" t="s">
        <v>398</v>
      </c>
      <c r="X58" s="94" t="s">
        <v>399</v>
      </c>
      <c r="Y58" s="95">
        <v>577.6</v>
      </c>
      <c r="Z58" s="94" t="s">
        <v>36</v>
      </c>
      <c r="AA58" s="95">
        <v>953.28</v>
      </c>
      <c r="AB58" s="95">
        <v>10</v>
      </c>
      <c r="AC58" s="94" t="s">
        <v>69</v>
      </c>
      <c r="AD58" s="94" t="s">
        <v>35</v>
      </c>
      <c r="AE58" s="96">
        <v>48485</v>
      </c>
      <c r="AF58" s="95">
        <v>1</v>
      </c>
      <c r="AG58" s="94" t="s">
        <v>396</v>
      </c>
      <c r="AH58" s="95">
        <v>40.799999999999997</v>
      </c>
      <c r="AI58" s="95">
        <v>-40.799861495999998</v>
      </c>
      <c r="AJ58" s="14">
        <v>100</v>
      </c>
      <c r="AK58" s="14">
        <f t="shared" si="0"/>
        <v>258</v>
      </c>
      <c r="AL58" s="15">
        <f t="shared" si="1"/>
        <v>88220.52</v>
      </c>
      <c r="AM58" s="16">
        <v>50</v>
      </c>
      <c r="AN58" s="16">
        <f t="shared" si="2"/>
        <v>129</v>
      </c>
      <c r="AO58" s="17">
        <f t="shared" si="3"/>
        <v>44110.26</v>
      </c>
      <c r="AP58" s="18">
        <v>0</v>
      </c>
      <c r="AQ58" s="18">
        <f t="shared" si="4"/>
        <v>0</v>
      </c>
      <c r="AR58" s="19">
        <f t="shared" si="5"/>
        <v>0</v>
      </c>
      <c r="AS58" s="20">
        <v>50</v>
      </c>
      <c r="AT58" s="20">
        <f t="shared" si="6"/>
        <v>129</v>
      </c>
      <c r="AU58" s="21">
        <f t="shared" si="7"/>
        <v>44110.26</v>
      </c>
      <c r="AV58" s="22">
        <v>200</v>
      </c>
      <c r="AW58" s="22">
        <f t="shared" si="8"/>
        <v>516</v>
      </c>
      <c r="AX58" s="23">
        <f t="shared" si="9"/>
        <v>176441.04</v>
      </c>
      <c r="AY58" s="24">
        <v>750</v>
      </c>
      <c r="AZ58" s="24">
        <f t="shared" si="10"/>
        <v>1937</v>
      </c>
      <c r="BA58" s="25">
        <f t="shared" si="11"/>
        <v>662337.78</v>
      </c>
      <c r="BB58" s="52">
        <v>5</v>
      </c>
      <c r="BC58" s="52">
        <f t="shared" si="12"/>
        <v>12</v>
      </c>
      <c r="BD58" s="27">
        <f t="shared" si="13"/>
        <v>4103.28</v>
      </c>
      <c r="BE58" s="28">
        <v>180</v>
      </c>
      <c r="BF58" s="28">
        <f t="shared" si="14"/>
        <v>465</v>
      </c>
      <c r="BG58" s="29">
        <f t="shared" si="15"/>
        <v>159002.1</v>
      </c>
      <c r="BH58" s="30">
        <v>180</v>
      </c>
      <c r="BI58" s="30">
        <f t="shared" si="16"/>
        <v>465</v>
      </c>
      <c r="BJ58" s="31">
        <f t="shared" si="17"/>
        <v>159002.1</v>
      </c>
      <c r="BK58" s="32"/>
      <c r="BL58" s="32">
        <f t="shared" si="18"/>
        <v>0</v>
      </c>
      <c r="BM58" s="33">
        <f t="shared" si="19"/>
        <v>0</v>
      </c>
      <c r="BN58" s="34">
        <v>150</v>
      </c>
      <c r="BO58" s="34">
        <f t="shared" si="20"/>
        <v>387</v>
      </c>
      <c r="BP58" s="35">
        <f t="shared" si="21"/>
        <v>132330.78</v>
      </c>
      <c r="BQ58" s="36">
        <v>300</v>
      </c>
      <c r="BR58" s="36">
        <f t="shared" si="22"/>
        <v>775</v>
      </c>
      <c r="BS58" s="37">
        <f t="shared" si="23"/>
        <v>265003.5</v>
      </c>
      <c r="BT58" s="38">
        <v>300</v>
      </c>
      <c r="BU58" s="38">
        <f t="shared" si="24"/>
        <v>775</v>
      </c>
      <c r="BV58" s="39">
        <f t="shared" si="25"/>
        <v>265003.5</v>
      </c>
      <c r="BW58" s="53">
        <v>600</v>
      </c>
      <c r="BX58" s="53">
        <f t="shared" si="26"/>
        <v>1550</v>
      </c>
      <c r="BY58" s="41">
        <f t="shared" si="27"/>
        <v>530007</v>
      </c>
      <c r="BZ58" s="42">
        <v>400</v>
      </c>
      <c r="CA58" s="42">
        <f t="shared" si="28"/>
        <v>1033</v>
      </c>
      <c r="CB58" s="43">
        <f t="shared" si="29"/>
        <v>353224.02</v>
      </c>
      <c r="CC58" s="44"/>
      <c r="CD58" s="44">
        <v>60</v>
      </c>
      <c r="CE58" s="45">
        <f t="shared" si="31"/>
        <v>20516.400000000001</v>
      </c>
      <c r="CF58" s="46"/>
      <c r="CG58" s="46">
        <f t="shared" si="32"/>
        <v>0</v>
      </c>
      <c r="CH58" s="47">
        <f t="shared" si="33"/>
        <v>0</v>
      </c>
      <c r="CI58" s="48">
        <v>0</v>
      </c>
      <c r="CJ58" s="48">
        <f t="shared" si="34"/>
        <v>0</v>
      </c>
      <c r="CK58" s="49">
        <f t="shared" si="35"/>
        <v>0</v>
      </c>
      <c r="CL58" s="50">
        <v>0</v>
      </c>
      <c r="CM58" s="50">
        <f t="shared" si="36"/>
        <v>0</v>
      </c>
      <c r="CN58" s="51">
        <f t="shared" si="37"/>
        <v>0</v>
      </c>
      <c r="CO58" s="14"/>
      <c r="CP58" s="14">
        <v>0</v>
      </c>
      <c r="CQ58" s="15">
        <f t="shared" si="38"/>
        <v>0</v>
      </c>
      <c r="CR58" s="16"/>
      <c r="CS58" s="16">
        <f t="shared" si="39"/>
        <v>0</v>
      </c>
      <c r="CT58" s="17">
        <f t="shared" si="40"/>
        <v>0</v>
      </c>
      <c r="CU58" s="64">
        <v>9</v>
      </c>
      <c r="CV58" s="65">
        <f t="shared" si="41"/>
        <v>3077.46</v>
      </c>
    </row>
    <row r="59" spans="1:100" s="97" customFormat="1">
      <c r="A59" s="164"/>
      <c r="B59" s="93" t="s">
        <v>157</v>
      </c>
      <c r="C59" s="94" t="s">
        <v>375</v>
      </c>
      <c r="D59" s="94" t="s">
        <v>376</v>
      </c>
      <c r="E59" s="94" t="s">
        <v>400</v>
      </c>
      <c r="F59" s="94" t="s">
        <v>378</v>
      </c>
      <c r="G59" s="94" t="s">
        <v>113</v>
      </c>
      <c r="H59" s="94" t="s">
        <v>113</v>
      </c>
      <c r="I59" s="95">
        <v>30000</v>
      </c>
      <c r="J59" s="95">
        <v>577.6</v>
      </c>
      <c r="K59" s="167"/>
      <c r="L59" s="95">
        <v>341.94</v>
      </c>
      <c r="M59" s="95">
        <v>10258200</v>
      </c>
      <c r="N59" s="167"/>
      <c r="O59" s="95">
        <v>60.542999999999999</v>
      </c>
      <c r="P59" s="94" t="s">
        <v>92</v>
      </c>
      <c r="Q59" s="94" t="s">
        <v>63</v>
      </c>
      <c r="R59" s="94" t="s">
        <v>64</v>
      </c>
      <c r="S59" s="94" t="s">
        <v>65</v>
      </c>
      <c r="T59" s="94" t="s">
        <v>66</v>
      </c>
      <c r="U59" s="94" t="s">
        <v>67</v>
      </c>
      <c r="V59" s="94" t="s">
        <v>60</v>
      </c>
      <c r="W59" s="94" t="s">
        <v>401</v>
      </c>
      <c r="X59" s="94" t="s">
        <v>402</v>
      </c>
      <c r="Y59" s="95">
        <v>577.6</v>
      </c>
      <c r="Z59" s="94" t="s">
        <v>36</v>
      </c>
      <c r="AA59" s="95">
        <v>953.28</v>
      </c>
      <c r="AB59" s="95">
        <v>10</v>
      </c>
      <c r="AC59" s="94" t="s">
        <v>69</v>
      </c>
      <c r="AD59" s="94" t="s">
        <v>35</v>
      </c>
      <c r="AE59" s="96">
        <v>48485</v>
      </c>
      <c r="AF59" s="95">
        <v>1</v>
      </c>
      <c r="AG59" s="94" t="s">
        <v>403</v>
      </c>
      <c r="AH59" s="95">
        <v>40.799999999999997</v>
      </c>
      <c r="AI59" s="95">
        <v>-40.799861495999998</v>
      </c>
      <c r="AJ59" s="14">
        <v>800</v>
      </c>
      <c r="AK59" s="14">
        <f t="shared" si="0"/>
        <v>2066</v>
      </c>
      <c r="AL59" s="15">
        <f t="shared" si="1"/>
        <v>706448.04</v>
      </c>
      <c r="AM59" s="16">
        <v>1006</v>
      </c>
      <c r="AN59" s="16">
        <f t="shared" si="2"/>
        <v>2598</v>
      </c>
      <c r="AO59" s="17">
        <f t="shared" si="3"/>
        <v>888360.12</v>
      </c>
      <c r="AP59" s="18">
        <v>232</v>
      </c>
      <c r="AQ59" s="18">
        <f t="shared" si="4"/>
        <v>599</v>
      </c>
      <c r="AR59" s="19">
        <f t="shared" si="5"/>
        <v>204822.06</v>
      </c>
      <c r="AS59" s="20">
        <v>100</v>
      </c>
      <c r="AT59" s="20">
        <f t="shared" si="6"/>
        <v>258</v>
      </c>
      <c r="AU59" s="21">
        <f t="shared" si="7"/>
        <v>88220.52</v>
      </c>
      <c r="AV59" s="22">
        <v>40</v>
      </c>
      <c r="AW59" s="22">
        <f t="shared" si="8"/>
        <v>103</v>
      </c>
      <c r="AX59" s="23">
        <f t="shared" si="9"/>
        <v>35219.82</v>
      </c>
      <c r="AY59" s="24">
        <v>0</v>
      </c>
      <c r="AZ59" s="24">
        <f t="shared" si="10"/>
        <v>0</v>
      </c>
      <c r="BA59" s="25">
        <f t="shared" si="11"/>
        <v>0</v>
      </c>
      <c r="BB59" s="52">
        <v>200</v>
      </c>
      <c r="BC59" s="52">
        <f t="shared" si="12"/>
        <v>516</v>
      </c>
      <c r="BD59" s="27">
        <f t="shared" si="13"/>
        <v>176441.04</v>
      </c>
      <c r="BE59" s="28">
        <v>200</v>
      </c>
      <c r="BF59" s="28">
        <f t="shared" si="14"/>
        <v>516</v>
      </c>
      <c r="BG59" s="29">
        <f t="shared" si="15"/>
        <v>176441.04</v>
      </c>
      <c r="BH59" s="30">
        <v>300</v>
      </c>
      <c r="BI59" s="30">
        <f t="shared" si="16"/>
        <v>775</v>
      </c>
      <c r="BJ59" s="31">
        <f t="shared" si="17"/>
        <v>265003.5</v>
      </c>
      <c r="BK59" s="32"/>
      <c r="BL59" s="32">
        <f t="shared" si="18"/>
        <v>0</v>
      </c>
      <c r="BM59" s="33">
        <f t="shared" si="19"/>
        <v>0</v>
      </c>
      <c r="BN59" s="34">
        <v>300</v>
      </c>
      <c r="BO59" s="34">
        <f t="shared" si="20"/>
        <v>775</v>
      </c>
      <c r="BP59" s="35">
        <f t="shared" si="21"/>
        <v>265003.5</v>
      </c>
      <c r="BQ59" s="36">
        <v>1400</v>
      </c>
      <c r="BR59" s="36">
        <f t="shared" si="22"/>
        <v>3616</v>
      </c>
      <c r="BS59" s="37">
        <f t="shared" si="23"/>
        <v>1236455.04</v>
      </c>
      <c r="BT59" s="38">
        <v>700</v>
      </c>
      <c r="BU59" s="38">
        <f t="shared" si="24"/>
        <v>1808</v>
      </c>
      <c r="BV59" s="39">
        <f t="shared" si="25"/>
        <v>618227.52</v>
      </c>
      <c r="BW59" s="53">
        <v>500</v>
      </c>
      <c r="BX59" s="53">
        <f t="shared" si="26"/>
        <v>1291</v>
      </c>
      <c r="BY59" s="41">
        <f t="shared" si="27"/>
        <v>441444.54</v>
      </c>
      <c r="BZ59" s="42">
        <v>960</v>
      </c>
      <c r="CA59" s="42">
        <f t="shared" si="28"/>
        <v>2480</v>
      </c>
      <c r="CB59" s="43">
        <f t="shared" si="29"/>
        <v>848011.2</v>
      </c>
      <c r="CC59" s="44"/>
      <c r="CD59" s="44">
        <v>2000</v>
      </c>
      <c r="CE59" s="45">
        <f t="shared" si="31"/>
        <v>683880</v>
      </c>
      <c r="CF59" s="46"/>
      <c r="CG59" s="46">
        <f t="shared" si="32"/>
        <v>0</v>
      </c>
      <c r="CH59" s="47">
        <f t="shared" si="33"/>
        <v>0</v>
      </c>
      <c r="CI59" s="48">
        <v>0</v>
      </c>
      <c r="CJ59" s="48">
        <f t="shared" si="34"/>
        <v>0</v>
      </c>
      <c r="CK59" s="49">
        <f t="shared" si="35"/>
        <v>0</v>
      </c>
      <c r="CL59" s="50">
        <v>0</v>
      </c>
      <c r="CM59" s="50">
        <f t="shared" si="36"/>
        <v>0</v>
      </c>
      <c r="CN59" s="51">
        <f t="shared" si="37"/>
        <v>0</v>
      </c>
      <c r="CO59" s="14"/>
      <c r="CP59" s="14">
        <v>0</v>
      </c>
      <c r="CQ59" s="15">
        <f t="shared" si="38"/>
        <v>0</v>
      </c>
      <c r="CR59" s="16"/>
      <c r="CS59" s="16">
        <f t="shared" si="39"/>
        <v>0</v>
      </c>
      <c r="CT59" s="17">
        <f t="shared" si="40"/>
        <v>0</v>
      </c>
      <c r="CU59" s="64">
        <v>10599</v>
      </c>
      <c r="CV59" s="65">
        <f t="shared" si="41"/>
        <v>3624222.06</v>
      </c>
    </row>
    <row r="60" spans="1:100" s="97" customFormat="1">
      <c r="A60" s="165"/>
      <c r="B60" s="93" t="s">
        <v>59</v>
      </c>
      <c r="C60" s="94" t="s">
        <v>375</v>
      </c>
      <c r="D60" s="94" t="s">
        <v>376</v>
      </c>
      <c r="E60" s="94" t="s">
        <v>404</v>
      </c>
      <c r="F60" s="94" t="s">
        <v>378</v>
      </c>
      <c r="G60" s="94" t="s">
        <v>61</v>
      </c>
      <c r="H60" s="94" t="s">
        <v>61</v>
      </c>
      <c r="I60" s="95">
        <v>6000</v>
      </c>
      <c r="J60" s="95">
        <v>577.6</v>
      </c>
      <c r="K60" s="168"/>
      <c r="L60" s="95">
        <v>341.94</v>
      </c>
      <c r="M60" s="95">
        <v>2051640</v>
      </c>
      <c r="N60" s="168"/>
      <c r="O60" s="95">
        <v>60.542999999999999</v>
      </c>
      <c r="P60" s="94" t="s">
        <v>92</v>
      </c>
      <c r="Q60" s="94" t="s">
        <v>63</v>
      </c>
      <c r="R60" s="94" t="s">
        <v>64</v>
      </c>
      <c r="S60" s="94" t="s">
        <v>65</v>
      </c>
      <c r="T60" s="94" t="s">
        <v>66</v>
      </c>
      <c r="U60" s="94" t="s">
        <v>67</v>
      </c>
      <c r="V60" s="94" t="s">
        <v>60</v>
      </c>
      <c r="W60" s="94" t="s">
        <v>405</v>
      </c>
      <c r="X60" s="94" t="s">
        <v>406</v>
      </c>
      <c r="Y60" s="95">
        <v>577.6</v>
      </c>
      <c r="Z60" s="94" t="s">
        <v>36</v>
      </c>
      <c r="AA60" s="95">
        <v>953.28</v>
      </c>
      <c r="AB60" s="95">
        <v>10</v>
      </c>
      <c r="AC60" s="94" t="s">
        <v>69</v>
      </c>
      <c r="AD60" s="94" t="s">
        <v>35</v>
      </c>
      <c r="AE60" s="96">
        <v>48485</v>
      </c>
      <c r="AF60" s="95">
        <v>1</v>
      </c>
      <c r="AG60" s="94" t="s">
        <v>396</v>
      </c>
      <c r="AH60" s="95">
        <v>40.799999999999997</v>
      </c>
      <c r="AI60" s="95">
        <v>-40.799861495999998</v>
      </c>
      <c r="AJ60" s="14">
        <v>56</v>
      </c>
      <c r="AK60" s="14">
        <f t="shared" si="0"/>
        <v>144</v>
      </c>
      <c r="AL60" s="15">
        <f t="shared" si="1"/>
        <v>49239.360000000001</v>
      </c>
      <c r="AM60" s="16">
        <v>100</v>
      </c>
      <c r="AN60" s="16">
        <f t="shared" si="2"/>
        <v>258</v>
      </c>
      <c r="AO60" s="17">
        <f t="shared" si="3"/>
        <v>88220.52</v>
      </c>
      <c r="AP60" s="18">
        <v>0</v>
      </c>
      <c r="AQ60" s="18">
        <f t="shared" si="4"/>
        <v>0</v>
      </c>
      <c r="AR60" s="19">
        <f t="shared" si="5"/>
        <v>0</v>
      </c>
      <c r="AS60" s="20">
        <v>100</v>
      </c>
      <c r="AT60" s="20">
        <f t="shared" si="6"/>
        <v>258</v>
      </c>
      <c r="AU60" s="21">
        <f t="shared" si="7"/>
        <v>88220.52</v>
      </c>
      <c r="AV60" s="22"/>
      <c r="AW60" s="22">
        <f t="shared" si="8"/>
        <v>0</v>
      </c>
      <c r="AX60" s="23">
        <f t="shared" si="9"/>
        <v>0</v>
      </c>
      <c r="AY60" s="24">
        <v>0</v>
      </c>
      <c r="AZ60" s="24">
        <f t="shared" si="10"/>
        <v>0</v>
      </c>
      <c r="BA60" s="25">
        <f t="shared" si="11"/>
        <v>0</v>
      </c>
      <c r="BB60" s="52">
        <v>0</v>
      </c>
      <c r="BC60" s="52">
        <f t="shared" si="12"/>
        <v>0</v>
      </c>
      <c r="BD60" s="27">
        <f t="shared" si="13"/>
        <v>0</v>
      </c>
      <c r="BE60" s="28">
        <v>200</v>
      </c>
      <c r="BF60" s="28">
        <f t="shared" si="14"/>
        <v>516</v>
      </c>
      <c r="BG60" s="29">
        <f t="shared" si="15"/>
        <v>176441.04</v>
      </c>
      <c r="BH60" s="30">
        <v>300</v>
      </c>
      <c r="BI60" s="30">
        <f t="shared" si="16"/>
        <v>775</v>
      </c>
      <c r="BJ60" s="31">
        <f t="shared" si="17"/>
        <v>265003.5</v>
      </c>
      <c r="BK60" s="32"/>
      <c r="BL60" s="32">
        <f t="shared" si="18"/>
        <v>0</v>
      </c>
      <c r="BM60" s="33">
        <f t="shared" si="19"/>
        <v>0</v>
      </c>
      <c r="BN60" s="34">
        <v>300</v>
      </c>
      <c r="BO60" s="34">
        <f t="shared" si="20"/>
        <v>775</v>
      </c>
      <c r="BP60" s="35">
        <f t="shared" si="21"/>
        <v>265003.5</v>
      </c>
      <c r="BQ60" s="36">
        <v>80</v>
      </c>
      <c r="BR60" s="36">
        <f t="shared" si="22"/>
        <v>206</v>
      </c>
      <c r="BS60" s="37">
        <f t="shared" si="23"/>
        <v>70439.64</v>
      </c>
      <c r="BT60" s="38">
        <v>60</v>
      </c>
      <c r="BU60" s="38">
        <f t="shared" si="24"/>
        <v>155</v>
      </c>
      <c r="BV60" s="39">
        <f t="shared" si="25"/>
        <v>53000.7</v>
      </c>
      <c r="BW60" s="53">
        <v>0</v>
      </c>
      <c r="BX60" s="53">
        <f t="shared" si="26"/>
        <v>0</v>
      </c>
      <c r="BY60" s="41">
        <f t="shared" si="27"/>
        <v>0</v>
      </c>
      <c r="BZ60" s="42">
        <v>48</v>
      </c>
      <c r="CA60" s="42">
        <f t="shared" si="28"/>
        <v>124</v>
      </c>
      <c r="CB60" s="43">
        <f t="shared" si="29"/>
        <v>42400.56</v>
      </c>
      <c r="CC60" s="91"/>
      <c r="CD60" s="44">
        <f t="shared" si="30"/>
        <v>0</v>
      </c>
      <c r="CE60" s="45">
        <f t="shared" si="31"/>
        <v>0</v>
      </c>
      <c r="CF60" s="46"/>
      <c r="CG60" s="46">
        <f t="shared" si="32"/>
        <v>0</v>
      </c>
      <c r="CH60" s="47">
        <f t="shared" si="33"/>
        <v>0</v>
      </c>
      <c r="CI60" s="48">
        <v>0</v>
      </c>
      <c r="CJ60" s="48">
        <f t="shared" si="34"/>
        <v>0</v>
      </c>
      <c r="CK60" s="49">
        <f t="shared" si="35"/>
        <v>0</v>
      </c>
      <c r="CL60" s="50">
        <v>0</v>
      </c>
      <c r="CM60" s="50">
        <f t="shared" si="36"/>
        <v>0</v>
      </c>
      <c r="CN60" s="51">
        <f t="shared" si="37"/>
        <v>0</v>
      </c>
      <c r="CO60" s="14"/>
      <c r="CP60" s="14">
        <v>0</v>
      </c>
      <c r="CQ60" s="15">
        <f t="shared" si="38"/>
        <v>0</v>
      </c>
      <c r="CR60" s="16"/>
      <c r="CS60" s="16">
        <f t="shared" si="39"/>
        <v>0</v>
      </c>
      <c r="CT60" s="17">
        <f t="shared" si="40"/>
        <v>0</v>
      </c>
      <c r="CU60" s="64">
        <v>2789</v>
      </c>
      <c r="CV60" s="65">
        <f t="shared" si="41"/>
        <v>953670.66</v>
      </c>
    </row>
    <row r="61" spans="1:100">
      <c r="A61" s="7" t="s">
        <v>407</v>
      </c>
      <c r="B61" s="3" t="s">
        <v>36</v>
      </c>
      <c r="C61" s="4" t="s">
        <v>408</v>
      </c>
      <c r="D61" s="4" t="s">
        <v>409</v>
      </c>
      <c r="E61" s="4" t="s">
        <v>410</v>
      </c>
      <c r="F61" s="4" t="s">
        <v>411</v>
      </c>
      <c r="G61" s="4" t="s">
        <v>412</v>
      </c>
      <c r="H61" s="4" t="s">
        <v>412</v>
      </c>
      <c r="I61" s="5">
        <v>20000</v>
      </c>
      <c r="J61" s="5">
        <v>2.5</v>
      </c>
      <c r="K61" s="8">
        <v>50000</v>
      </c>
      <c r="L61" s="5">
        <v>2.1</v>
      </c>
      <c r="M61" s="5">
        <v>42000</v>
      </c>
      <c r="N61" s="8">
        <v>42000</v>
      </c>
      <c r="O61" s="5">
        <v>61.56</v>
      </c>
      <c r="P61" s="4" t="s">
        <v>413</v>
      </c>
      <c r="Q61" s="4" t="s">
        <v>414</v>
      </c>
      <c r="R61" s="4" t="s">
        <v>415</v>
      </c>
      <c r="S61" s="4" t="s">
        <v>416</v>
      </c>
      <c r="T61" s="4" t="s">
        <v>417</v>
      </c>
      <c r="U61" s="4" t="s">
        <v>418</v>
      </c>
      <c r="V61" s="4" t="s">
        <v>419</v>
      </c>
      <c r="W61" s="4" t="s">
        <v>420</v>
      </c>
      <c r="X61" s="4" t="s">
        <v>421</v>
      </c>
      <c r="Y61" s="5">
        <v>2.73</v>
      </c>
      <c r="Z61" s="4" t="s">
        <v>51</v>
      </c>
      <c r="AA61" s="5">
        <v>60.1</v>
      </c>
      <c r="AB61" s="5">
        <v>10</v>
      </c>
      <c r="AC61" s="4" t="s">
        <v>136</v>
      </c>
      <c r="AD61" s="4" t="s">
        <v>35</v>
      </c>
      <c r="AE61" s="6"/>
      <c r="AF61" s="5">
        <v>10</v>
      </c>
      <c r="AG61" s="4" t="s">
        <v>422</v>
      </c>
      <c r="AH61" s="5">
        <v>16</v>
      </c>
      <c r="AI61" s="5">
        <v>-16</v>
      </c>
      <c r="AJ61" s="14">
        <v>500</v>
      </c>
      <c r="AK61" s="14">
        <f t="shared" si="0"/>
        <v>1291</v>
      </c>
      <c r="AL61" s="15">
        <f t="shared" si="1"/>
        <v>2711.1</v>
      </c>
      <c r="AM61" s="16">
        <v>0</v>
      </c>
      <c r="AN61" s="16">
        <f t="shared" si="2"/>
        <v>0</v>
      </c>
      <c r="AO61" s="17">
        <f t="shared" si="3"/>
        <v>0</v>
      </c>
      <c r="AP61" s="18">
        <v>1800</v>
      </c>
      <c r="AQ61" s="18">
        <f t="shared" si="4"/>
        <v>4650</v>
      </c>
      <c r="AR61" s="19">
        <f t="shared" si="5"/>
        <v>9765</v>
      </c>
      <c r="AS61" s="20"/>
      <c r="AT61" s="20">
        <f t="shared" si="6"/>
        <v>0</v>
      </c>
      <c r="AU61" s="21">
        <f t="shared" si="7"/>
        <v>0</v>
      </c>
      <c r="AV61" s="22"/>
      <c r="AW61" s="22">
        <f t="shared" si="8"/>
        <v>0</v>
      </c>
      <c r="AX61" s="23">
        <f t="shared" si="9"/>
        <v>0</v>
      </c>
      <c r="AY61" s="24">
        <v>0</v>
      </c>
      <c r="AZ61" s="24">
        <f t="shared" si="10"/>
        <v>0</v>
      </c>
      <c r="BA61" s="25">
        <f t="shared" si="11"/>
        <v>0</v>
      </c>
      <c r="BB61" s="52">
        <v>200</v>
      </c>
      <c r="BC61" s="52">
        <f t="shared" si="12"/>
        <v>516</v>
      </c>
      <c r="BD61" s="27">
        <f t="shared" si="13"/>
        <v>1083.6000000000001</v>
      </c>
      <c r="BE61" s="28">
        <v>50</v>
      </c>
      <c r="BF61" s="28">
        <f t="shared" si="14"/>
        <v>129</v>
      </c>
      <c r="BG61" s="29">
        <f t="shared" si="15"/>
        <v>270.90000000000003</v>
      </c>
      <c r="BH61" s="30">
        <v>300</v>
      </c>
      <c r="BI61" s="30">
        <f t="shared" si="16"/>
        <v>775</v>
      </c>
      <c r="BJ61" s="31">
        <f t="shared" si="17"/>
        <v>1627.5</v>
      </c>
      <c r="BK61" s="32"/>
      <c r="BL61" s="32">
        <f t="shared" si="18"/>
        <v>0</v>
      </c>
      <c r="BM61" s="33">
        <f t="shared" si="19"/>
        <v>0</v>
      </c>
      <c r="BN61" s="34">
        <v>400</v>
      </c>
      <c r="BO61" s="34">
        <f t="shared" si="20"/>
        <v>1033</v>
      </c>
      <c r="BP61" s="35">
        <f t="shared" si="21"/>
        <v>2169.3000000000002</v>
      </c>
      <c r="BQ61" s="36">
        <v>300</v>
      </c>
      <c r="BR61" s="36">
        <f t="shared" si="22"/>
        <v>775</v>
      </c>
      <c r="BS61" s="37">
        <f t="shared" si="23"/>
        <v>1627.5</v>
      </c>
      <c r="BT61" s="38">
        <v>2000</v>
      </c>
      <c r="BU61" s="38">
        <f t="shared" si="24"/>
        <v>5166</v>
      </c>
      <c r="BV61" s="39">
        <f t="shared" si="25"/>
        <v>10848.6</v>
      </c>
      <c r="BW61" s="53">
        <v>800</v>
      </c>
      <c r="BX61" s="53">
        <f t="shared" si="26"/>
        <v>2066</v>
      </c>
      <c r="BY61" s="41">
        <f t="shared" si="27"/>
        <v>4338.6000000000004</v>
      </c>
      <c r="BZ61" s="42">
        <v>800</v>
      </c>
      <c r="CA61" s="42">
        <f t="shared" si="28"/>
        <v>2066</v>
      </c>
      <c r="CB61" s="43">
        <f t="shared" si="29"/>
        <v>4338.6000000000004</v>
      </c>
      <c r="CC61" s="44"/>
      <c r="CD61" s="44">
        <v>750</v>
      </c>
      <c r="CE61" s="45">
        <f t="shared" si="31"/>
        <v>1575</v>
      </c>
      <c r="CF61" s="46"/>
      <c r="CG61" s="46">
        <f t="shared" si="32"/>
        <v>0</v>
      </c>
      <c r="CH61" s="47">
        <f t="shared" si="33"/>
        <v>0</v>
      </c>
      <c r="CI61" s="48">
        <v>300</v>
      </c>
      <c r="CJ61" s="48">
        <f t="shared" si="34"/>
        <v>775</v>
      </c>
      <c r="CK61" s="49">
        <f t="shared" si="35"/>
        <v>1627.5</v>
      </c>
      <c r="CL61" s="50">
        <v>0</v>
      </c>
      <c r="CM61" s="50">
        <f t="shared" si="36"/>
        <v>0</v>
      </c>
      <c r="CN61" s="51">
        <f t="shared" si="37"/>
        <v>0</v>
      </c>
      <c r="CO61" s="14"/>
      <c r="CP61" s="14">
        <v>0</v>
      </c>
      <c r="CQ61" s="15">
        <f t="shared" si="38"/>
        <v>0</v>
      </c>
      <c r="CR61" s="16"/>
      <c r="CS61" s="16">
        <f t="shared" si="39"/>
        <v>0</v>
      </c>
      <c r="CT61" s="17">
        <f t="shared" si="40"/>
        <v>0</v>
      </c>
      <c r="CU61" s="64">
        <v>8</v>
      </c>
      <c r="CV61" s="65">
        <f t="shared" si="41"/>
        <v>16.8</v>
      </c>
    </row>
    <row r="62" spans="1:100">
      <c r="A62" s="157" t="s">
        <v>423</v>
      </c>
      <c r="B62" s="3" t="s">
        <v>36</v>
      </c>
      <c r="C62" s="4" t="s">
        <v>424</v>
      </c>
      <c r="D62" s="4" t="s">
        <v>425</v>
      </c>
      <c r="E62" s="4" t="s">
        <v>426</v>
      </c>
      <c r="F62" s="4" t="s">
        <v>427</v>
      </c>
      <c r="G62" s="4" t="s">
        <v>428</v>
      </c>
      <c r="H62" s="4" t="s">
        <v>428</v>
      </c>
      <c r="I62" s="5">
        <v>1000</v>
      </c>
      <c r="J62" s="5">
        <v>17.5</v>
      </c>
      <c r="K62" s="160">
        <v>174500</v>
      </c>
      <c r="L62" s="5">
        <v>17</v>
      </c>
      <c r="M62" s="5">
        <v>17000</v>
      </c>
      <c r="N62" s="160">
        <v>158200</v>
      </c>
      <c r="O62" s="5">
        <v>84.48</v>
      </c>
      <c r="P62" s="4" t="s">
        <v>413</v>
      </c>
      <c r="Q62" s="4" t="s">
        <v>414</v>
      </c>
      <c r="R62" s="4" t="s">
        <v>415</v>
      </c>
      <c r="S62" s="4" t="s">
        <v>416</v>
      </c>
      <c r="T62" s="4" t="s">
        <v>417</v>
      </c>
      <c r="U62" s="4" t="s">
        <v>418</v>
      </c>
      <c r="V62" s="4" t="s">
        <v>419</v>
      </c>
      <c r="W62" s="4" t="s">
        <v>429</v>
      </c>
      <c r="X62" s="4" t="s">
        <v>430</v>
      </c>
      <c r="Y62" s="5">
        <v>54.77</v>
      </c>
      <c r="Z62" s="4" t="s">
        <v>51</v>
      </c>
      <c r="AA62" s="5">
        <v>1204.8800000000001</v>
      </c>
      <c r="AB62" s="5">
        <v>10</v>
      </c>
      <c r="AC62" s="4" t="s">
        <v>136</v>
      </c>
      <c r="AD62" s="4" t="s">
        <v>35</v>
      </c>
      <c r="AE62" s="6"/>
      <c r="AF62" s="5">
        <v>10</v>
      </c>
      <c r="AG62" s="4" t="s">
        <v>431</v>
      </c>
      <c r="AH62" s="5">
        <v>2.86</v>
      </c>
      <c r="AI62" s="5">
        <v>-9.3409742120000008</v>
      </c>
      <c r="AJ62" s="14">
        <v>10</v>
      </c>
      <c r="AK62" s="14">
        <f t="shared" si="0"/>
        <v>25</v>
      </c>
      <c r="AL62" s="15">
        <f t="shared" si="1"/>
        <v>425</v>
      </c>
      <c r="AM62" s="16">
        <v>30</v>
      </c>
      <c r="AN62" s="16">
        <f t="shared" si="2"/>
        <v>77</v>
      </c>
      <c r="AO62" s="17">
        <f t="shared" si="3"/>
        <v>1309</v>
      </c>
      <c r="AP62" s="18">
        <v>30</v>
      </c>
      <c r="AQ62" s="18">
        <f t="shared" si="4"/>
        <v>77</v>
      </c>
      <c r="AR62" s="19">
        <f t="shared" si="5"/>
        <v>1309</v>
      </c>
      <c r="AS62" s="20">
        <v>50</v>
      </c>
      <c r="AT62" s="20">
        <f t="shared" si="6"/>
        <v>129</v>
      </c>
      <c r="AU62" s="21">
        <f t="shared" si="7"/>
        <v>2193</v>
      </c>
      <c r="AV62" s="22"/>
      <c r="AW62" s="22">
        <f t="shared" si="8"/>
        <v>0</v>
      </c>
      <c r="AX62" s="23">
        <f t="shared" si="9"/>
        <v>0</v>
      </c>
      <c r="AY62" s="24">
        <v>0</v>
      </c>
      <c r="AZ62" s="24">
        <f t="shared" si="10"/>
        <v>0</v>
      </c>
      <c r="BA62" s="25">
        <f t="shared" si="11"/>
        <v>0</v>
      </c>
      <c r="BB62" s="52">
        <v>20</v>
      </c>
      <c r="BC62" s="52">
        <f t="shared" si="12"/>
        <v>51</v>
      </c>
      <c r="BD62" s="27">
        <f t="shared" si="13"/>
        <v>867</v>
      </c>
      <c r="BE62" s="28">
        <v>50</v>
      </c>
      <c r="BF62" s="28">
        <f t="shared" si="14"/>
        <v>129</v>
      </c>
      <c r="BG62" s="29">
        <f t="shared" si="15"/>
        <v>2193</v>
      </c>
      <c r="BH62" s="30">
        <v>50</v>
      </c>
      <c r="BI62" s="30">
        <f t="shared" si="16"/>
        <v>129</v>
      </c>
      <c r="BJ62" s="31">
        <f t="shared" si="17"/>
        <v>2193</v>
      </c>
      <c r="BK62" s="32"/>
      <c r="BL62" s="32">
        <f t="shared" si="18"/>
        <v>0</v>
      </c>
      <c r="BM62" s="33">
        <f t="shared" si="19"/>
        <v>0</v>
      </c>
      <c r="BN62" s="34">
        <v>60</v>
      </c>
      <c r="BO62" s="34">
        <f t="shared" si="20"/>
        <v>155</v>
      </c>
      <c r="BP62" s="35">
        <f t="shared" si="21"/>
        <v>2635</v>
      </c>
      <c r="BQ62" s="36"/>
      <c r="BR62" s="36">
        <f t="shared" si="22"/>
        <v>0</v>
      </c>
      <c r="BS62" s="37">
        <f t="shared" si="23"/>
        <v>0</v>
      </c>
      <c r="BT62" s="38">
        <v>0</v>
      </c>
      <c r="BU62" s="38">
        <f t="shared" si="24"/>
        <v>0</v>
      </c>
      <c r="BV62" s="39">
        <f t="shared" si="25"/>
        <v>0</v>
      </c>
      <c r="BW62" s="53">
        <v>60</v>
      </c>
      <c r="BX62" s="53">
        <f t="shared" si="26"/>
        <v>155</v>
      </c>
      <c r="BY62" s="41">
        <f t="shared" si="27"/>
        <v>2635</v>
      </c>
      <c r="BZ62" s="42">
        <v>0</v>
      </c>
      <c r="CA62" s="42">
        <f t="shared" si="28"/>
        <v>0</v>
      </c>
      <c r="CB62" s="43">
        <f t="shared" si="29"/>
        <v>0</v>
      </c>
      <c r="CC62" s="44"/>
      <c r="CD62" s="44">
        <f t="shared" si="30"/>
        <v>0</v>
      </c>
      <c r="CE62" s="45">
        <f t="shared" si="31"/>
        <v>0</v>
      </c>
      <c r="CF62" s="46"/>
      <c r="CG62" s="46">
        <f t="shared" si="32"/>
        <v>0</v>
      </c>
      <c r="CH62" s="47">
        <f t="shared" si="33"/>
        <v>0</v>
      </c>
      <c r="CI62" s="48">
        <v>0</v>
      </c>
      <c r="CJ62" s="48">
        <f t="shared" si="34"/>
        <v>0</v>
      </c>
      <c r="CK62" s="49">
        <f t="shared" si="35"/>
        <v>0</v>
      </c>
      <c r="CL62" s="50">
        <v>0</v>
      </c>
      <c r="CM62" s="50">
        <f t="shared" si="36"/>
        <v>0</v>
      </c>
      <c r="CN62" s="51">
        <f t="shared" si="37"/>
        <v>0</v>
      </c>
      <c r="CO62" s="14"/>
      <c r="CP62" s="14">
        <v>0</v>
      </c>
      <c r="CQ62" s="15">
        <f t="shared" si="38"/>
        <v>0</v>
      </c>
      <c r="CR62" s="16"/>
      <c r="CS62" s="16">
        <f t="shared" si="39"/>
        <v>0</v>
      </c>
      <c r="CT62" s="17">
        <f t="shared" si="40"/>
        <v>0</v>
      </c>
      <c r="CU62" s="64">
        <v>73</v>
      </c>
      <c r="CV62" s="65">
        <f t="shared" si="41"/>
        <v>1241</v>
      </c>
    </row>
    <row r="63" spans="1:100">
      <c r="A63" s="158"/>
      <c r="B63" s="3" t="s">
        <v>54</v>
      </c>
      <c r="C63" s="4" t="s">
        <v>424</v>
      </c>
      <c r="D63" s="4" t="s">
        <v>425</v>
      </c>
      <c r="E63" s="4" t="s">
        <v>432</v>
      </c>
      <c r="F63" s="4" t="s">
        <v>427</v>
      </c>
      <c r="G63" s="4" t="s">
        <v>428</v>
      </c>
      <c r="H63" s="4" t="s">
        <v>428</v>
      </c>
      <c r="I63" s="5">
        <v>600</v>
      </c>
      <c r="J63" s="5">
        <v>17.5</v>
      </c>
      <c r="K63" s="161"/>
      <c r="L63" s="5">
        <v>17</v>
      </c>
      <c r="M63" s="5">
        <v>10200</v>
      </c>
      <c r="N63" s="161"/>
      <c r="O63" s="5">
        <v>84.48</v>
      </c>
      <c r="P63" s="4" t="s">
        <v>413</v>
      </c>
      <c r="Q63" s="4" t="s">
        <v>414</v>
      </c>
      <c r="R63" s="4" t="s">
        <v>415</v>
      </c>
      <c r="S63" s="4" t="s">
        <v>416</v>
      </c>
      <c r="T63" s="4" t="s">
        <v>417</v>
      </c>
      <c r="U63" s="4" t="s">
        <v>418</v>
      </c>
      <c r="V63" s="4" t="s">
        <v>419</v>
      </c>
      <c r="W63" s="4" t="s">
        <v>433</v>
      </c>
      <c r="X63" s="4" t="s">
        <v>434</v>
      </c>
      <c r="Y63" s="5">
        <v>54.77</v>
      </c>
      <c r="Z63" s="4" t="s">
        <v>51</v>
      </c>
      <c r="AA63" s="5">
        <v>1204.8800000000001</v>
      </c>
      <c r="AB63" s="5">
        <v>10</v>
      </c>
      <c r="AC63" s="4" t="s">
        <v>136</v>
      </c>
      <c r="AD63" s="4" t="s">
        <v>35</v>
      </c>
      <c r="AE63" s="6"/>
      <c r="AF63" s="5">
        <v>10</v>
      </c>
      <c r="AG63" s="4" t="s">
        <v>431</v>
      </c>
      <c r="AH63" s="5">
        <v>2.86</v>
      </c>
      <c r="AI63" s="5">
        <v>-9.3409742120000008</v>
      </c>
      <c r="AJ63" s="14">
        <v>10</v>
      </c>
      <c r="AK63" s="14">
        <f t="shared" si="0"/>
        <v>25</v>
      </c>
      <c r="AL63" s="15">
        <f t="shared" si="1"/>
        <v>425</v>
      </c>
      <c r="AM63" s="16">
        <v>20</v>
      </c>
      <c r="AN63" s="16">
        <f t="shared" si="2"/>
        <v>51</v>
      </c>
      <c r="AO63" s="17">
        <f t="shared" si="3"/>
        <v>867</v>
      </c>
      <c r="AP63" s="18">
        <v>0</v>
      </c>
      <c r="AQ63" s="18">
        <f t="shared" si="4"/>
        <v>0</v>
      </c>
      <c r="AR63" s="19">
        <f t="shared" si="5"/>
        <v>0</v>
      </c>
      <c r="AS63" s="20"/>
      <c r="AT63" s="20">
        <f t="shared" si="6"/>
        <v>0</v>
      </c>
      <c r="AU63" s="21">
        <f t="shared" si="7"/>
        <v>0</v>
      </c>
      <c r="AV63" s="22"/>
      <c r="AW63" s="22">
        <f t="shared" si="8"/>
        <v>0</v>
      </c>
      <c r="AX63" s="23">
        <f t="shared" si="9"/>
        <v>0</v>
      </c>
      <c r="AY63" s="24">
        <v>0</v>
      </c>
      <c r="AZ63" s="24">
        <f t="shared" si="10"/>
        <v>0</v>
      </c>
      <c r="BA63" s="25">
        <f t="shared" si="11"/>
        <v>0</v>
      </c>
      <c r="BB63" s="52">
        <v>20</v>
      </c>
      <c r="BC63" s="52">
        <f t="shared" si="12"/>
        <v>51</v>
      </c>
      <c r="BD63" s="27">
        <f t="shared" si="13"/>
        <v>867</v>
      </c>
      <c r="BE63" s="28">
        <v>20</v>
      </c>
      <c r="BF63" s="28">
        <f t="shared" si="14"/>
        <v>51</v>
      </c>
      <c r="BG63" s="29">
        <f t="shared" si="15"/>
        <v>867</v>
      </c>
      <c r="BH63" s="30">
        <v>30</v>
      </c>
      <c r="BI63" s="30">
        <f t="shared" si="16"/>
        <v>77</v>
      </c>
      <c r="BJ63" s="31">
        <f t="shared" si="17"/>
        <v>1309</v>
      </c>
      <c r="BK63" s="32"/>
      <c r="BL63" s="32">
        <f t="shared" si="18"/>
        <v>0</v>
      </c>
      <c r="BM63" s="33">
        <f t="shared" si="19"/>
        <v>0</v>
      </c>
      <c r="BN63" s="34">
        <v>30</v>
      </c>
      <c r="BO63" s="34">
        <f t="shared" si="20"/>
        <v>77</v>
      </c>
      <c r="BP63" s="35">
        <f t="shared" si="21"/>
        <v>1309</v>
      </c>
      <c r="BQ63" s="36"/>
      <c r="BR63" s="36">
        <f t="shared" si="22"/>
        <v>0</v>
      </c>
      <c r="BS63" s="37">
        <f t="shared" si="23"/>
        <v>0</v>
      </c>
      <c r="BT63" s="38">
        <v>0</v>
      </c>
      <c r="BU63" s="38">
        <f t="shared" si="24"/>
        <v>0</v>
      </c>
      <c r="BV63" s="39">
        <f t="shared" si="25"/>
        <v>0</v>
      </c>
      <c r="BW63" s="53">
        <v>30</v>
      </c>
      <c r="BX63" s="53">
        <f t="shared" si="26"/>
        <v>77</v>
      </c>
      <c r="BY63" s="41">
        <f t="shared" si="27"/>
        <v>1309</v>
      </c>
      <c r="BZ63" s="42">
        <v>0</v>
      </c>
      <c r="CA63" s="42">
        <f t="shared" si="28"/>
        <v>0</v>
      </c>
      <c r="CB63" s="43">
        <f t="shared" si="29"/>
        <v>0</v>
      </c>
      <c r="CC63" s="44"/>
      <c r="CD63" s="44">
        <v>0</v>
      </c>
      <c r="CE63" s="45">
        <f t="shared" si="31"/>
        <v>0</v>
      </c>
      <c r="CF63" s="46">
        <v>70</v>
      </c>
      <c r="CG63" s="46">
        <f t="shared" si="32"/>
        <v>180</v>
      </c>
      <c r="CH63" s="47">
        <f t="shared" si="33"/>
        <v>3060</v>
      </c>
      <c r="CI63" s="48">
        <v>0</v>
      </c>
      <c r="CJ63" s="48">
        <f t="shared" si="34"/>
        <v>0</v>
      </c>
      <c r="CK63" s="49">
        <f t="shared" si="35"/>
        <v>0</v>
      </c>
      <c r="CL63" s="50">
        <v>0</v>
      </c>
      <c r="CM63" s="50">
        <f t="shared" si="36"/>
        <v>0</v>
      </c>
      <c r="CN63" s="51">
        <f t="shared" si="37"/>
        <v>0</v>
      </c>
      <c r="CO63" s="14"/>
      <c r="CP63" s="14">
        <v>0</v>
      </c>
      <c r="CQ63" s="15">
        <f t="shared" si="38"/>
        <v>0</v>
      </c>
      <c r="CR63" s="16"/>
      <c r="CS63" s="16">
        <f t="shared" si="39"/>
        <v>0</v>
      </c>
      <c r="CT63" s="17">
        <f t="shared" si="40"/>
        <v>0</v>
      </c>
      <c r="CU63" s="64">
        <v>11</v>
      </c>
      <c r="CV63" s="65">
        <f t="shared" si="41"/>
        <v>187</v>
      </c>
    </row>
    <row r="64" spans="1:100">
      <c r="A64" s="158"/>
      <c r="B64" s="3" t="s">
        <v>51</v>
      </c>
      <c r="C64" s="4" t="s">
        <v>424</v>
      </c>
      <c r="D64" s="4" t="s">
        <v>425</v>
      </c>
      <c r="E64" s="4" t="s">
        <v>435</v>
      </c>
      <c r="F64" s="4" t="s">
        <v>427</v>
      </c>
      <c r="G64" s="4" t="s">
        <v>436</v>
      </c>
      <c r="H64" s="4" t="s">
        <v>436</v>
      </c>
      <c r="I64" s="5">
        <v>2500</v>
      </c>
      <c r="J64" s="5">
        <v>20</v>
      </c>
      <c r="K64" s="161"/>
      <c r="L64" s="5">
        <v>18</v>
      </c>
      <c r="M64" s="5">
        <v>45000</v>
      </c>
      <c r="N64" s="161"/>
      <c r="O64" s="5">
        <v>86.47</v>
      </c>
      <c r="P64" s="4" t="s">
        <v>413</v>
      </c>
      <c r="Q64" s="4" t="s">
        <v>414</v>
      </c>
      <c r="R64" s="4" t="s">
        <v>415</v>
      </c>
      <c r="S64" s="4" t="s">
        <v>416</v>
      </c>
      <c r="T64" s="4" t="s">
        <v>417</v>
      </c>
      <c r="U64" s="4" t="s">
        <v>418</v>
      </c>
      <c r="V64" s="4" t="s">
        <v>419</v>
      </c>
      <c r="W64" s="4" t="s">
        <v>437</v>
      </c>
      <c r="X64" s="4" t="s">
        <v>438</v>
      </c>
      <c r="Y64" s="5">
        <v>66.510000000000005</v>
      </c>
      <c r="Z64" s="4" t="s">
        <v>51</v>
      </c>
      <c r="AA64" s="5">
        <v>877.84</v>
      </c>
      <c r="AB64" s="5">
        <v>10</v>
      </c>
      <c r="AC64" s="4" t="s">
        <v>136</v>
      </c>
      <c r="AD64" s="4" t="s">
        <v>35</v>
      </c>
      <c r="AE64" s="6"/>
      <c r="AF64" s="5">
        <v>6</v>
      </c>
      <c r="AG64" s="4" t="s">
        <v>431</v>
      </c>
      <c r="AH64" s="5">
        <v>10</v>
      </c>
      <c r="AI64" s="5">
        <v>-9.3409742120000008</v>
      </c>
      <c r="AJ64" s="14">
        <v>30</v>
      </c>
      <c r="AK64" s="14">
        <v>30</v>
      </c>
      <c r="AL64" s="15">
        <f t="shared" si="1"/>
        <v>540</v>
      </c>
      <c r="AM64" s="16">
        <v>30</v>
      </c>
      <c r="AN64" s="16">
        <f t="shared" si="2"/>
        <v>77</v>
      </c>
      <c r="AO64" s="17">
        <f t="shared" si="3"/>
        <v>1386</v>
      </c>
      <c r="AP64" s="18">
        <v>50</v>
      </c>
      <c r="AQ64" s="18">
        <f t="shared" si="4"/>
        <v>129</v>
      </c>
      <c r="AR64" s="19">
        <f t="shared" si="5"/>
        <v>2322</v>
      </c>
      <c r="AS64" s="20">
        <v>50</v>
      </c>
      <c r="AT64" s="20">
        <f t="shared" si="6"/>
        <v>129</v>
      </c>
      <c r="AU64" s="21">
        <f t="shared" si="7"/>
        <v>2322</v>
      </c>
      <c r="AV64" s="22">
        <v>176</v>
      </c>
      <c r="AW64" s="22">
        <f t="shared" si="8"/>
        <v>454</v>
      </c>
      <c r="AX64" s="23">
        <f t="shared" si="9"/>
        <v>8172</v>
      </c>
      <c r="AY64" s="24">
        <v>0</v>
      </c>
      <c r="AZ64" s="24">
        <f t="shared" si="10"/>
        <v>0</v>
      </c>
      <c r="BA64" s="25">
        <f t="shared" si="11"/>
        <v>0</v>
      </c>
      <c r="BB64" s="52">
        <v>50</v>
      </c>
      <c r="BC64" s="52">
        <f t="shared" si="12"/>
        <v>129</v>
      </c>
      <c r="BD64" s="27">
        <f t="shared" si="13"/>
        <v>2322</v>
      </c>
      <c r="BE64" s="28">
        <v>50</v>
      </c>
      <c r="BF64" s="28">
        <f t="shared" si="14"/>
        <v>129</v>
      </c>
      <c r="BG64" s="29">
        <f t="shared" si="15"/>
        <v>2322</v>
      </c>
      <c r="BH64" s="30">
        <v>100</v>
      </c>
      <c r="BI64" s="30">
        <f t="shared" si="16"/>
        <v>258</v>
      </c>
      <c r="BJ64" s="31">
        <f t="shared" si="17"/>
        <v>4644</v>
      </c>
      <c r="BK64" s="32"/>
      <c r="BL64" s="32">
        <f t="shared" si="18"/>
        <v>0</v>
      </c>
      <c r="BM64" s="33">
        <f t="shared" si="19"/>
        <v>0</v>
      </c>
      <c r="BN64" s="34">
        <v>10</v>
      </c>
      <c r="BO64" s="34">
        <f t="shared" si="20"/>
        <v>25</v>
      </c>
      <c r="BP64" s="35">
        <f t="shared" si="21"/>
        <v>450</v>
      </c>
      <c r="BQ64" s="36"/>
      <c r="BR64" s="36">
        <f t="shared" si="22"/>
        <v>0</v>
      </c>
      <c r="BS64" s="37">
        <f t="shared" si="23"/>
        <v>0</v>
      </c>
      <c r="BT64" s="38">
        <v>0</v>
      </c>
      <c r="BU64" s="38">
        <f t="shared" si="24"/>
        <v>0</v>
      </c>
      <c r="BV64" s="39">
        <f t="shared" si="25"/>
        <v>0</v>
      </c>
      <c r="BW64" s="53">
        <v>50</v>
      </c>
      <c r="BX64" s="53">
        <f t="shared" si="26"/>
        <v>129</v>
      </c>
      <c r="BY64" s="41">
        <f t="shared" si="27"/>
        <v>2322</v>
      </c>
      <c r="BZ64" s="42">
        <v>50</v>
      </c>
      <c r="CA64" s="42">
        <f t="shared" si="28"/>
        <v>129</v>
      </c>
      <c r="CB64" s="43">
        <f t="shared" si="29"/>
        <v>2322</v>
      </c>
      <c r="CC64" s="44"/>
      <c r="CD64" s="44">
        <v>0</v>
      </c>
      <c r="CE64" s="45">
        <f t="shared" si="31"/>
        <v>0</v>
      </c>
      <c r="CF64" s="46">
        <v>96</v>
      </c>
      <c r="CG64" s="46">
        <f t="shared" si="32"/>
        <v>248</v>
      </c>
      <c r="CH64" s="47">
        <f t="shared" si="33"/>
        <v>4464</v>
      </c>
      <c r="CI64" s="48">
        <v>0</v>
      </c>
      <c r="CJ64" s="48">
        <f t="shared" si="34"/>
        <v>0</v>
      </c>
      <c r="CK64" s="49">
        <f t="shared" si="35"/>
        <v>0</v>
      </c>
      <c r="CL64" s="50">
        <v>0</v>
      </c>
      <c r="CM64" s="50">
        <f t="shared" si="36"/>
        <v>0</v>
      </c>
      <c r="CN64" s="51">
        <f t="shared" si="37"/>
        <v>0</v>
      </c>
      <c r="CO64" s="14"/>
      <c r="CP64" s="14">
        <v>0</v>
      </c>
      <c r="CQ64" s="15">
        <f t="shared" si="38"/>
        <v>0</v>
      </c>
      <c r="CR64" s="16"/>
      <c r="CS64" s="16">
        <f t="shared" si="39"/>
        <v>0</v>
      </c>
      <c r="CT64" s="17">
        <f t="shared" si="40"/>
        <v>0</v>
      </c>
      <c r="CU64" s="64">
        <v>634</v>
      </c>
      <c r="CV64" s="65">
        <f t="shared" si="41"/>
        <v>11412</v>
      </c>
    </row>
    <row r="65" spans="1:100">
      <c r="A65" s="158"/>
      <c r="B65" s="3" t="s">
        <v>142</v>
      </c>
      <c r="C65" s="4" t="s">
        <v>424</v>
      </c>
      <c r="D65" s="4" t="s">
        <v>425</v>
      </c>
      <c r="E65" s="4" t="s">
        <v>439</v>
      </c>
      <c r="F65" s="4" t="s">
        <v>427</v>
      </c>
      <c r="G65" s="4" t="s">
        <v>436</v>
      </c>
      <c r="H65" s="4" t="s">
        <v>436</v>
      </c>
      <c r="I65" s="5">
        <v>1000</v>
      </c>
      <c r="J65" s="5">
        <v>20</v>
      </c>
      <c r="K65" s="161"/>
      <c r="L65" s="5">
        <v>19</v>
      </c>
      <c r="M65" s="5">
        <v>19000</v>
      </c>
      <c r="N65" s="161"/>
      <c r="O65" s="5">
        <v>85.57</v>
      </c>
      <c r="P65" s="4" t="s">
        <v>413</v>
      </c>
      <c r="Q65" s="4" t="s">
        <v>414</v>
      </c>
      <c r="R65" s="4" t="s">
        <v>415</v>
      </c>
      <c r="S65" s="4" t="s">
        <v>416</v>
      </c>
      <c r="T65" s="4" t="s">
        <v>417</v>
      </c>
      <c r="U65" s="4" t="s">
        <v>418</v>
      </c>
      <c r="V65" s="4" t="s">
        <v>419</v>
      </c>
      <c r="W65" s="4" t="s">
        <v>440</v>
      </c>
      <c r="X65" s="4" t="s">
        <v>441</v>
      </c>
      <c r="Y65" s="5">
        <v>66.510000000000005</v>
      </c>
      <c r="Z65" s="4" t="s">
        <v>51</v>
      </c>
      <c r="AA65" s="5">
        <v>877.44</v>
      </c>
      <c r="AB65" s="5">
        <v>10</v>
      </c>
      <c r="AC65" s="4" t="s">
        <v>136</v>
      </c>
      <c r="AD65" s="4" t="s">
        <v>35</v>
      </c>
      <c r="AE65" s="6"/>
      <c r="AF65" s="5">
        <v>6</v>
      </c>
      <c r="AG65" s="4" t="s">
        <v>431</v>
      </c>
      <c r="AH65" s="5">
        <v>5</v>
      </c>
      <c r="AI65" s="5">
        <v>-9.3409742120000008</v>
      </c>
      <c r="AJ65" s="14">
        <v>20</v>
      </c>
      <c r="AK65" s="14">
        <v>30</v>
      </c>
      <c r="AL65" s="15">
        <f t="shared" si="1"/>
        <v>570</v>
      </c>
      <c r="AM65" s="16">
        <v>20</v>
      </c>
      <c r="AN65" s="16">
        <f t="shared" si="2"/>
        <v>51</v>
      </c>
      <c r="AO65" s="17">
        <f t="shared" si="3"/>
        <v>969</v>
      </c>
      <c r="AP65" s="18">
        <v>0</v>
      </c>
      <c r="AQ65" s="18">
        <f t="shared" si="4"/>
        <v>0</v>
      </c>
      <c r="AR65" s="19">
        <f t="shared" si="5"/>
        <v>0</v>
      </c>
      <c r="AS65" s="20"/>
      <c r="AT65" s="20">
        <f t="shared" si="6"/>
        <v>0</v>
      </c>
      <c r="AU65" s="21">
        <f t="shared" si="7"/>
        <v>0</v>
      </c>
      <c r="AV65" s="22"/>
      <c r="AW65" s="22">
        <f t="shared" si="8"/>
        <v>0</v>
      </c>
      <c r="AX65" s="23">
        <f t="shared" si="9"/>
        <v>0</v>
      </c>
      <c r="AY65" s="24">
        <v>0</v>
      </c>
      <c r="AZ65" s="24">
        <f t="shared" si="10"/>
        <v>0</v>
      </c>
      <c r="BA65" s="25">
        <f t="shared" si="11"/>
        <v>0</v>
      </c>
      <c r="BB65" s="52">
        <v>20</v>
      </c>
      <c r="BC65" s="52">
        <f t="shared" si="12"/>
        <v>51</v>
      </c>
      <c r="BD65" s="27">
        <f t="shared" si="13"/>
        <v>969</v>
      </c>
      <c r="BE65" s="28">
        <v>20</v>
      </c>
      <c r="BF65" s="28">
        <f t="shared" si="14"/>
        <v>51</v>
      </c>
      <c r="BG65" s="29">
        <f t="shared" si="15"/>
        <v>969</v>
      </c>
      <c r="BH65" s="30">
        <v>20</v>
      </c>
      <c r="BI65" s="30">
        <f t="shared" si="16"/>
        <v>51</v>
      </c>
      <c r="BJ65" s="31">
        <f t="shared" si="17"/>
        <v>969</v>
      </c>
      <c r="BK65" s="32"/>
      <c r="BL65" s="32">
        <f t="shared" si="18"/>
        <v>0</v>
      </c>
      <c r="BM65" s="33">
        <f t="shared" si="19"/>
        <v>0</v>
      </c>
      <c r="BN65" s="34">
        <v>30</v>
      </c>
      <c r="BO65" s="34">
        <f t="shared" si="20"/>
        <v>77</v>
      </c>
      <c r="BP65" s="35">
        <f t="shared" si="21"/>
        <v>1463</v>
      </c>
      <c r="BQ65" s="36">
        <v>100</v>
      </c>
      <c r="BR65" s="36">
        <f t="shared" si="22"/>
        <v>258</v>
      </c>
      <c r="BS65" s="37">
        <f t="shared" si="23"/>
        <v>4902</v>
      </c>
      <c r="BT65" s="38">
        <v>0</v>
      </c>
      <c r="BU65" s="38">
        <f t="shared" si="24"/>
        <v>0</v>
      </c>
      <c r="BV65" s="39">
        <f t="shared" si="25"/>
        <v>0</v>
      </c>
      <c r="BW65" s="53">
        <v>50</v>
      </c>
      <c r="BX65" s="53">
        <f t="shared" si="26"/>
        <v>129</v>
      </c>
      <c r="BY65" s="41">
        <f t="shared" si="27"/>
        <v>2451</v>
      </c>
      <c r="BZ65" s="42">
        <v>50</v>
      </c>
      <c r="CA65" s="42">
        <f t="shared" si="28"/>
        <v>129</v>
      </c>
      <c r="CB65" s="43">
        <f t="shared" si="29"/>
        <v>2451</v>
      </c>
      <c r="CC65" s="44"/>
      <c r="CD65" s="44">
        <f t="shared" si="30"/>
        <v>0</v>
      </c>
      <c r="CE65" s="45">
        <f t="shared" si="31"/>
        <v>0</v>
      </c>
      <c r="CF65" s="46"/>
      <c r="CG65" s="46">
        <f t="shared" si="32"/>
        <v>0</v>
      </c>
      <c r="CH65" s="47">
        <f t="shared" si="33"/>
        <v>0</v>
      </c>
      <c r="CI65" s="48">
        <v>20</v>
      </c>
      <c r="CJ65" s="48">
        <f t="shared" si="34"/>
        <v>51</v>
      </c>
      <c r="CK65" s="49">
        <f t="shared" si="35"/>
        <v>969</v>
      </c>
      <c r="CL65" s="50">
        <v>0</v>
      </c>
      <c r="CM65" s="50">
        <f t="shared" si="36"/>
        <v>0</v>
      </c>
      <c r="CN65" s="51">
        <f t="shared" si="37"/>
        <v>0</v>
      </c>
      <c r="CO65" s="14"/>
      <c r="CP65" s="14">
        <v>0</v>
      </c>
      <c r="CQ65" s="15">
        <f t="shared" si="38"/>
        <v>0</v>
      </c>
      <c r="CR65" s="16"/>
      <c r="CS65" s="16">
        <f t="shared" si="39"/>
        <v>0</v>
      </c>
      <c r="CT65" s="17">
        <f t="shared" si="40"/>
        <v>0</v>
      </c>
      <c r="CU65" s="64">
        <v>122</v>
      </c>
      <c r="CV65" s="65">
        <f t="shared" si="41"/>
        <v>2318</v>
      </c>
    </row>
    <row r="66" spans="1:100">
      <c r="A66" s="158"/>
      <c r="B66" s="3" t="s">
        <v>148</v>
      </c>
      <c r="C66" s="4" t="s">
        <v>424</v>
      </c>
      <c r="D66" s="4" t="s">
        <v>425</v>
      </c>
      <c r="E66" s="4" t="s">
        <v>442</v>
      </c>
      <c r="F66" s="4" t="s">
        <v>427</v>
      </c>
      <c r="G66" s="4" t="s">
        <v>443</v>
      </c>
      <c r="H66" s="4" t="s">
        <v>443</v>
      </c>
      <c r="I66" s="5">
        <v>2500</v>
      </c>
      <c r="J66" s="5">
        <v>25</v>
      </c>
      <c r="K66" s="161"/>
      <c r="L66" s="5">
        <v>22</v>
      </c>
      <c r="M66" s="5">
        <v>55000</v>
      </c>
      <c r="N66" s="161"/>
      <c r="O66" s="5">
        <v>87.22</v>
      </c>
      <c r="P66" s="4" t="s">
        <v>413</v>
      </c>
      <c r="Q66" s="4" t="s">
        <v>414</v>
      </c>
      <c r="R66" s="4" t="s">
        <v>415</v>
      </c>
      <c r="S66" s="4" t="s">
        <v>416</v>
      </c>
      <c r="T66" s="4" t="s">
        <v>417</v>
      </c>
      <c r="U66" s="4" t="s">
        <v>418</v>
      </c>
      <c r="V66" s="4" t="s">
        <v>419</v>
      </c>
      <c r="W66" s="4" t="s">
        <v>444</v>
      </c>
      <c r="X66" s="4" t="s">
        <v>445</v>
      </c>
      <c r="Y66" s="5">
        <v>86.06</v>
      </c>
      <c r="Z66" s="4" t="s">
        <v>51</v>
      </c>
      <c r="AA66" s="5">
        <v>757.39</v>
      </c>
      <c r="AB66" s="5">
        <v>10</v>
      </c>
      <c r="AC66" s="4" t="s">
        <v>136</v>
      </c>
      <c r="AD66" s="4" t="s">
        <v>35</v>
      </c>
      <c r="AE66" s="6"/>
      <c r="AF66" s="5">
        <v>4</v>
      </c>
      <c r="AG66" s="4" t="s">
        <v>431</v>
      </c>
      <c r="AH66" s="5">
        <v>12</v>
      </c>
      <c r="AI66" s="5">
        <v>-9.3409742120000008</v>
      </c>
      <c r="AJ66" s="14">
        <v>40</v>
      </c>
      <c r="AK66" s="14">
        <v>40</v>
      </c>
      <c r="AL66" s="15">
        <f t="shared" si="1"/>
        <v>880</v>
      </c>
      <c r="AM66" s="16">
        <v>30</v>
      </c>
      <c r="AN66" s="16">
        <f>TRUNC((AM66/12*31),0)</f>
        <v>77</v>
      </c>
      <c r="AO66" s="17">
        <f t="shared" si="3"/>
        <v>1694</v>
      </c>
      <c r="AP66" s="18">
        <v>30</v>
      </c>
      <c r="AQ66" s="18">
        <f t="shared" si="4"/>
        <v>77</v>
      </c>
      <c r="AR66" s="19">
        <f t="shared" si="5"/>
        <v>1694</v>
      </c>
      <c r="AS66" s="20">
        <v>50</v>
      </c>
      <c r="AT66" s="20">
        <f t="shared" si="6"/>
        <v>129</v>
      </c>
      <c r="AU66" s="21">
        <f t="shared" si="7"/>
        <v>2838</v>
      </c>
      <c r="AV66" s="22"/>
      <c r="AW66" s="22">
        <f t="shared" si="8"/>
        <v>0</v>
      </c>
      <c r="AX66" s="23">
        <f t="shared" si="9"/>
        <v>0</v>
      </c>
      <c r="AY66" s="24">
        <v>300</v>
      </c>
      <c r="AZ66" s="24">
        <f t="shared" si="10"/>
        <v>775</v>
      </c>
      <c r="BA66" s="25">
        <f t="shared" si="11"/>
        <v>17050</v>
      </c>
      <c r="BB66" s="52">
        <v>30</v>
      </c>
      <c r="BC66" s="52">
        <f t="shared" si="12"/>
        <v>77</v>
      </c>
      <c r="BD66" s="27">
        <f t="shared" si="13"/>
        <v>1694</v>
      </c>
      <c r="BE66" s="28">
        <v>30</v>
      </c>
      <c r="BF66" s="28">
        <f t="shared" si="14"/>
        <v>77</v>
      </c>
      <c r="BG66" s="29">
        <f t="shared" si="15"/>
        <v>1694</v>
      </c>
      <c r="BH66" s="30">
        <v>50</v>
      </c>
      <c r="BI66" s="30">
        <f t="shared" si="16"/>
        <v>129</v>
      </c>
      <c r="BJ66" s="31">
        <f t="shared" si="17"/>
        <v>2838</v>
      </c>
      <c r="BK66" s="32">
        <v>300</v>
      </c>
      <c r="BL66" s="32">
        <f t="shared" si="18"/>
        <v>775</v>
      </c>
      <c r="BM66" s="33">
        <f t="shared" si="19"/>
        <v>17050</v>
      </c>
      <c r="BN66" s="34">
        <v>30</v>
      </c>
      <c r="BO66" s="34">
        <f t="shared" si="20"/>
        <v>77</v>
      </c>
      <c r="BP66" s="35">
        <f t="shared" si="21"/>
        <v>1694</v>
      </c>
      <c r="BQ66" s="36"/>
      <c r="BR66" s="36">
        <f t="shared" si="22"/>
        <v>0</v>
      </c>
      <c r="BS66" s="37">
        <f t="shared" si="23"/>
        <v>0</v>
      </c>
      <c r="BT66" s="38">
        <v>0</v>
      </c>
      <c r="BU66" s="38">
        <f t="shared" si="24"/>
        <v>0</v>
      </c>
      <c r="BV66" s="39">
        <f t="shared" si="25"/>
        <v>0</v>
      </c>
      <c r="BW66" s="53">
        <v>30</v>
      </c>
      <c r="BX66" s="53">
        <f t="shared" si="26"/>
        <v>77</v>
      </c>
      <c r="BY66" s="41">
        <f t="shared" si="27"/>
        <v>1694</v>
      </c>
      <c r="BZ66" s="42">
        <v>30</v>
      </c>
      <c r="CA66" s="42">
        <f t="shared" si="28"/>
        <v>77</v>
      </c>
      <c r="CB66" s="43">
        <f t="shared" si="29"/>
        <v>1694</v>
      </c>
      <c r="CC66" s="44"/>
      <c r="CD66" s="44">
        <f t="shared" si="30"/>
        <v>0</v>
      </c>
      <c r="CE66" s="45">
        <f t="shared" si="31"/>
        <v>0</v>
      </c>
      <c r="CF66" s="46"/>
      <c r="CG66" s="46">
        <f t="shared" si="32"/>
        <v>0</v>
      </c>
      <c r="CH66" s="47">
        <f t="shared" si="33"/>
        <v>0</v>
      </c>
      <c r="CI66" s="48">
        <v>30</v>
      </c>
      <c r="CJ66" s="48">
        <f t="shared" si="34"/>
        <v>77</v>
      </c>
      <c r="CK66" s="49">
        <f t="shared" si="35"/>
        <v>1694</v>
      </c>
      <c r="CL66" s="50">
        <v>0</v>
      </c>
      <c r="CM66" s="50">
        <f t="shared" si="36"/>
        <v>0</v>
      </c>
      <c r="CN66" s="51">
        <f t="shared" si="37"/>
        <v>0</v>
      </c>
      <c r="CO66" s="14"/>
      <c r="CP66" s="14">
        <v>0</v>
      </c>
      <c r="CQ66" s="15">
        <f t="shared" si="38"/>
        <v>0</v>
      </c>
      <c r="CR66" s="16"/>
      <c r="CS66" s="16">
        <f t="shared" si="39"/>
        <v>0</v>
      </c>
      <c r="CT66" s="17">
        <f t="shared" si="40"/>
        <v>0</v>
      </c>
      <c r="CU66" s="64">
        <v>36</v>
      </c>
      <c r="CV66" s="65">
        <f t="shared" si="41"/>
        <v>792</v>
      </c>
    </row>
    <row r="67" spans="1:100">
      <c r="A67" s="159"/>
      <c r="B67" s="3" t="s">
        <v>153</v>
      </c>
      <c r="C67" s="4" t="s">
        <v>424</v>
      </c>
      <c r="D67" s="4" t="s">
        <v>425</v>
      </c>
      <c r="E67" s="4" t="s">
        <v>446</v>
      </c>
      <c r="F67" s="4" t="s">
        <v>427</v>
      </c>
      <c r="G67" s="4" t="s">
        <v>447</v>
      </c>
      <c r="H67" s="4" t="s">
        <v>447</v>
      </c>
      <c r="I67" s="5">
        <v>500</v>
      </c>
      <c r="J67" s="5">
        <v>28</v>
      </c>
      <c r="K67" s="162"/>
      <c r="L67" s="5">
        <v>24</v>
      </c>
      <c r="M67" s="5">
        <v>12000</v>
      </c>
      <c r="N67" s="162"/>
      <c r="O67" s="5">
        <v>89.39</v>
      </c>
      <c r="P67" s="4" t="s">
        <v>413</v>
      </c>
      <c r="Q67" s="4" t="s">
        <v>414</v>
      </c>
      <c r="R67" s="4" t="s">
        <v>415</v>
      </c>
      <c r="S67" s="4" t="s">
        <v>416</v>
      </c>
      <c r="T67" s="4" t="s">
        <v>417</v>
      </c>
      <c r="U67" s="4" t="s">
        <v>418</v>
      </c>
      <c r="V67" s="4" t="s">
        <v>419</v>
      </c>
      <c r="W67" s="4" t="s">
        <v>448</v>
      </c>
      <c r="X67" s="4" t="s">
        <v>449</v>
      </c>
      <c r="Y67" s="5">
        <v>113.08</v>
      </c>
      <c r="Z67" s="4" t="s">
        <v>51</v>
      </c>
      <c r="AA67" s="5">
        <v>995.11</v>
      </c>
      <c r="AB67" s="5">
        <v>10</v>
      </c>
      <c r="AC67" s="4" t="s">
        <v>136</v>
      </c>
      <c r="AD67" s="4" t="s">
        <v>35</v>
      </c>
      <c r="AE67" s="6"/>
      <c r="AF67" s="5">
        <v>4</v>
      </c>
      <c r="AG67" s="4" t="s">
        <v>431</v>
      </c>
      <c r="AH67" s="5">
        <v>14.28</v>
      </c>
      <c r="AI67" s="5">
        <v>-9.3409742120000008</v>
      </c>
      <c r="AJ67" s="14">
        <v>20</v>
      </c>
      <c r="AK67" s="14">
        <v>20</v>
      </c>
      <c r="AL67" s="15">
        <f t="shared" si="1"/>
        <v>480</v>
      </c>
      <c r="AM67" s="16">
        <v>20</v>
      </c>
      <c r="AN67" s="16">
        <f t="shared" si="2"/>
        <v>51</v>
      </c>
      <c r="AO67" s="17">
        <f t="shared" si="3"/>
        <v>1224</v>
      </c>
      <c r="AP67" s="18">
        <v>20</v>
      </c>
      <c r="AQ67" s="18">
        <f t="shared" si="4"/>
        <v>51</v>
      </c>
      <c r="AR67" s="19">
        <f t="shared" si="5"/>
        <v>1224</v>
      </c>
      <c r="AS67" s="20"/>
      <c r="AT67" s="20">
        <f t="shared" si="6"/>
        <v>0</v>
      </c>
      <c r="AU67" s="21">
        <f t="shared" si="7"/>
        <v>0</v>
      </c>
      <c r="AV67" s="22"/>
      <c r="AW67" s="22">
        <f t="shared" si="8"/>
        <v>0</v>
      </c>
      <c r="AX67" s="23">
        <f t="shared" si="9"/>
        <v>0</v>
      </c>
      <c r="AY67" s="24">
        <v>0</v>
      </c>
      <c r="AZ67" s="24">
        <f>TRUNC((AY67/12*31),0)</f>
        <v>0</v>
      </c>
      <c r="BA67" s="25">
        <f t="shared" si="11"/>
        <v>0</v>
      </c>
      <c r="BB67" s="52">
        <v>20</v>
      </c>
      <c r="BC67" s="52">
        <f t="shared" si="12"/>
        <v>51</v>
      </c>
      <c r="BD67" s="27">
        <f t="shared" si="13"/>
        <v>1224</v>
      </c>
      <c r="BE67" s="28">
        <v>20</v>
      </c>
      <c r="BF67" s="28">
        <f t="shared" si="14"/>
        <v>51</v>
      </c>
      <c r="BG67" s="29">
        <f t="shared" si="15"/>
        <v>1224</v>
      </c>
      <c r="BH67" s="30">
        <v>20</v>
      </c>
      <c r="BI67" s="30">
        <f t="shared" si="16"/>
        <v>51</v>
      </c>
      <c r="BJ67" s="31">
        <f t="shared" si="17"/>
        <v>1224</v>
      </c>
      <c r="BK67" s="32"/>
      <c r="BL67" s="32">
        <f t="shared" si="18"/>
        <v>0</v>
      </c>
      <c r="BM67" s="33">
        <f t="shared" si="19"/>
        <v>0</v>
      </c>
      <c r="BN67" s="34">
        <v>15</v>
      </c>
      <c r="BO67" s="34">
        <f t="shared" si="20"/>
        <v>38</v>
      </c>
      <c r="BP67" s="35">
        <f t="shared" si="21"/>
        <v>912</v>
      </c>
      <c r="BQ67" s="36"/>
      <c r="BR67" s="36">
        <f t="shared" si="22"/>
        <v>0</v>
      </c>
      <c r="BS67" s="37">
        <f t="shared" si="23"/>
        <v>0</v>
      </c>
      <c r="BT67" s="38">
        <v>0</v>
      </c>
      <c r="BU67" s="38">
        <f t="shared" si="24"/>
        <v>0</v>
      </c>
      <c r="BV67" s="39">
        <f t="shared" si="25"/>
        <v>0</v>
      </c>
      <c r="BW67" s="53">
        <v>15</v>
      </c>
      <c r="BX67" s="53">
        <f t="shared" si="26"/>
        <v>38</v>
      </c>
      <c r="BY67" s="41">
        <f t="shared" si="27"/>
        <v>912</v>
      </c>
      <c r="BZ67" s="42">
        <v>0</v>
      </c>
      <c r="CA67" s="42">
        <f t="shared" si="28"/>
        <v>0</v>
      </c>
      <c r="CB67" s="43">
        <f t="shared" si="29"/>
        <v>0</v>
      </c>
      <c r="CC67" s="44"/>
      <c r="CD67" s="44">
        <v>0</v>
      </c>
      <c r="CE67" s="45">
        <f t="shared" si="31"/>
        <v>0</v>
      </c>
      <c r="CF67" s="46">
        <v>40</v>
      </c>
      <c r="CG67" s="46">
        <f t="shared" si="32"/>
        <v>103</v>
      </c>
      <c r="CH67" s="47">
        <f t="shared" si="33"/>
        <v>2472</v>
      </c>
      <c r="CI67" s="48">
        <v>15</v>
      </c>
      <c r="CJ67" s="48">
        <f>TRUNC((CI67/12*31),0)</f>
        <v>38</v>
      </c>
      <c r="CK67" s="49">
        <f t="shared" si="35"/>
        <v>912</v>
      </c>
      <c r="CL67" s="50">
        <v>0</v>
      </c>
      <c r="CM67" s="50">
        <f t="shared" si="36"/>
        <v>0</v>
      </c>
      <c r="CN67" s="51">
        <f t="shared" si="37"/>
        <v>0</v>
      </c>
      <c r="CO67" s="14"/>
      <c r="CP67" s="14">
        <v>0</v>
      </c>
      <c r="CQ67" s="15">
        <f t="shared" si="38"/>
        <v>0</v>
      </c>
      <c r="CR67" s="16"/>
      <c r="CS67" s="16">
        <f t="shared" si="39"/>
        <v>0</v>
      </c>
      <c r="CT67" s="17">
        <f t="shared" si="40"/>
        <v>0</v>
      </c>
      <c r="CU67" s="64">
        <v>8</v>
      </c>
      <c r="CV67" s="65">
        <f t="shared" si="41"/>
        <v>192</v>
      </c>
    </row>
    <row r="68" spans="1:100">
      <c r="AL68" s="54"/>
      <c r="AO68" s="54"/>
      <c r="AR68" s="54"/>
      <c r="AU68" s="54"/>
      <c r="AX68" s="54"/>
      <c r="BA68" s="54"/>
      <c r="BD68" s="54"/>
      <c r="BG68" s="54"/>
      <c r="BJ68" s="54"/>
      <c r="BM68" s="54"/>
      <c r="BN68" s="90"/>
      <c r="BP68" s="54"/>
      <c r="BS68" s="54"/>
      <c r="BV68" s="54"/>
      <c r="BY68" s="54"/>
      <c r="CB68" s="54"/>
      <c r="CE68" s="54"/>
      <c r="CH68" s="54"/>
      <c r="CK68" s="54"/>
      <c r="CN68" s="54"/>
      <c r="CQ68" s="54"/>
      <c r="CT68" s="54"/>
      <c r="CU68" s="54"/>
      <c r="CV68" s="54"/>
    </row>
    <row r="69" spans="1:100">
      <c r="P69" s="68"/>
      <c r="AV69" s="56"/>
      <c r="AW69" s="56"/>
      <c r="AY69" s="56"/>
      <c r="AZ69" s="56"/>
      <c r="BB69" s="56"/>
      <c r="BC69" s="56"/>
      <c r="BE69" s="56"/>
      <c r="BF69" s="56"/>
      <c r="BH69" s="56"/>
      <c r="BI69" s="56"/>
      <c r="BK69" s="56"/>
      <c r="BL69" s="56"/>
      <c r="BN69" s="56"/>
      <c r="BO69" s="56"/>
      <c r="BQ69" s="56"/>
      <c r="BR69" s="56"/>
      <c r="BT69" s="56"/>
      <c r="BU69" s="56"/>
      <c r="BW69" s="56"/>
      <c r="BX69" s="56"/>
      <c r="BZ69" s="56"/>
      <c r="CA69" s="56"/>
      <c r="CC69" s="56"/>
      <c r="CD69" s="56"/>
      <c r="CF69" s="56"/>
      <c r="CG69" s="56"/>
      <c r="CI69" s="58"/>
      <c r="CJ69" s="58"/>
      <c r="CL69" s="58"/>
      <c r="CM69" s="58"/>
      <c r="CO69" s="58"/>
      <c r="CP69" s="59"/>
      <c r="CR69" s="59"/>
      <c r="CS69" s="59"/>
      <c r="CU69" s="61"/>
      <c r="CV69" s="55"/>
    </row>
    <row r="70" spans="1:100">
      <c r="CH70" s="60"/>
      <c r="CI70" s="59"/>
      <c r="CJ70" s="59"/>
      <c r="CK70" s="60"/>
      <c r="CL70" s="59"/>
      <c r="CM70" s="59"/>
      <c r="CN70" s="60"/>
      <c r="CO70" s="59"/>
      <c r="CT70" s="57"/>
    </row>
    <row r="71" spans="1:100">
      <c r="AK71" s="54">
        <f>AK68+AN68+AQ68+AT68+AW68+AZ68+BC68+BF68+BI68+BL68+BO68+BR68+BU68+BX68+CA68+CD68+CG68+CJ68+CM68+CP68+CS68+CU68</f>
        <v>0</v>
      </c>
      <c r="CT71" s="60"/>
    </row>
  </sheetData>
  <mergeCells count="65">
    <mergeCell ref="A6:A7"/>
    <mergeCell ref="K6:K7"/>
    <mergeCell ref="N6:N7"/>
    <mergeCell ref="A1:AI1"/>
    <mergeCell ref="A3:A4"/>
    <mergeCell ref="K3:K4"/>
    <mergeCell ref="N3:N4"/>
    <mergeCell ref="A9:A10"/>
    <mergeCell ref="K9:K10"/>
    <mergeCell ref="N9:N10"/>
    <mergeCell ref="A12:A18"/>
    <mergeCell ref="K12:K18"/>
    <mergeCell ref="N12:N18"/>
    <mergeCell ref="A20:A21"/>
    <mergeCell ref="K20:K21"/>
    <mergeCell ref="N20:N21"/>
    <mergeCell ref="A25:A28"/>
    <mergeCell ref="K25:K28"/>
    <mergeCell ref="N25:N28"/>
    <mergeCell ref="A33:A34"/>
    <mergeCell ref="K33:K34"/>
    <mergeCell ref="N33:N34"/>
    <mergeCell ref="A37:A39"/>
    <mergeCell ref="K37:K39"/>
    <mergeCell ref="N37:N39"/>
    <mergeCell ref="A40:A41"/>
    <mergeCell ref="K40:K41"/>
    <mergeCell ref="N40:N41"/>
    <mergeCell ref="A45:A46"/>
    <mergeCell ref="K45:K46"/>
    <mergeCell ref="N45:N46"/>
    <mergeCell ref="A47:A48"/>
    <mergeCell ref="K47:K48"/>
    <mergeCell ref="N47:N48"/>
    <mergeCell ref="A49:A52"/>
    <mergeCell ref="K49:K52"/>
    <mergeCell ref="N49:N52"/>
    <mergeCell ref="A62:A67"/>
    <mergeCell ref="K62:K67"/>
    <mergeCell ref="N62:N67"/>
    <mergeCell ref="A53:A60"/>
    <mergeCell ref="K53:K60"/>
    <mergeCell ref="N53:N60"/>
    <mergeCell ref="BQ1:BS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CU1:CV1"/>
    <mergeCell ref="CL1:CN1"/>
    <mergeCell ref="CO1:CQ1"/>
    <mergeCell ref="CR1:CT1"/>
    <mergeCell ref="BT1:BV1"/>
    <mergeCell ref="BW1:BY1"/>
    <mergeCell ref="BZ1:CB1"/>
    <mergeCell ref="CC1:CE1"/>
    <mergeCell ref="CF1:CH1"/>
    <mergeCell ref="CI1:CK1"/>
  </mergeCells>
  <pageMargins left="0.7" right="0.7" top="0.75" bottom="0.75" header="0.3" footer="0.3"/>
  <pageSetup paperSize="9" orientation="portrait" r:id="rId1"/>
  <ignoredErrors>
    <ignoredError sqref="AK3:AK30 AT3:AT67 AW3:AW67 AZ3:AZ67 BF3:BF65 BL3:BL67 BR3:BR67 BU3:BU67 CA3:CA67 CD3:CD4 CG3:CG67 CS3:CS67 CP3 BO3:BO67 BI3 BI4:BI56 BC3:BC67 AQ3:AQ67 AN3:AN67 AK32:AK63 CD65:CD66 CD9:CD11 CD19:CD20 CD26 CD29 CD31 CD35 CD37:CD38 CD40:CD42 CD49 CD56 CD60 BI58:BI67 CD6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vv</cp:lastModifiedBy>
  <dcterms:created xsi:type="dcterms:W3CDTF">2022-05-30T14:32:27Z</dcterms:created>
  <dcterms:modified xsi:type="dcterms:W3CDTF">2022-07-18T13:17:47Z</dcterms:modified>
</cp:coreProperties>
</file>