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milazzo\Desktop\FARMACI\PTORS\PTORS 71\Decreti\"/>
    </mc:Choice>
  </mc:AlternateContent>
  <bookViews>
    <workbookView xWindow="0" yWindow="0" windowWidth="28800" windowHeight="12300"/>
  </bookViews>
  <sheets>
    <sheet name="Prospetto di aggiudicazione" sheetId="1" r:id="rId1"/>
  </sheets>
  <definedNames>
    <definedName name="_xlnm._FilterDatabase" localSheetId="0" hidden="1">'Prospetto di aggiudicazione'!$A$2:$AI$42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1" l="1"/>
  <c r="N27" i="1"/>
  <c r="N15" i="1"/>
  <c r="N40" i="1"/>
  <c r="N41" i="1"/>
  <c r="N42" i="1"/>
  <c r="N36" i="1"/>
  <c r="N20" i="1"/>
  <c r="N37" i="1"/>
  <c r="N8" i="1"/>
  <c r="N5" i="1"/>
  <c r="N3" i="1"/>
</calcChain>
</file>

<file path=xl/sharedStrings.xml><?xml version="1.0" encoding="utf-8"?>
<sst xmlns="http://schemas.openxmlformats.org/spreadsheetml/2006/main" count="858" uniqueCount="358">
  <si>
    <t>1</t>
  </si>
  <si>
    <t>A</t>
  </si>
  <si>
    <t>9332831FC4</t>
  </si>
  <si>
    <t>atezolizumab</t>
  </si>
  <si>
    <t>045590015</t>
  </si>
  <si>
    <t>L01FF05</t>
  </si>
  <si>
    <t>1200</t>
  </si>
  <si>
    <t>flacone</t>
  </si>
  <si>
    <t>ROCHE S.p.A. società unipersonale</t>
  </si>
  <si>
    <t>00747170157</t>
  </si>
  <si>
    <t>VIALE G.B. STUCCHI ,110 ,MONZA ,MB</t>
  </si>
  <si>
    <t>0392471</t>
  </si>
  <si>
    <t>ufficiogare.pharma@roche.legalmail.it</t>
  </si>
  <si>
    <t>fla</t>
  </si>
  <si>
    <t>010221874</t>
  </si>
  <si>
    <t>TECENTRIQ</t>
  </si>
  <si>
    <t>H</t>
  </si>
  <si>
    <t>65.040</t>
  </si>
  <si>
    <t>NESSUNA</t>
  </si>
  <si>
    <t>B</t>
  </si>
  <si>
    <t>045590027</t>
  </si>
  <si>
    <t>840</t>
  </si>
  <si>
    <t>010222346</t>
  </si>
  <si>
    <t>2</t>
  </si>
  <si>
    <t>9332840734</t>
  </si>
  <si>
    <t>UPADACITINIB</t>
  </si>
  <si>
    <t>048399012</t>
  </si>
  <si>
    <t>L04AA44</t>
  </si>
  <si>
    <t>15 mg</t>
  </si>
  <si>
    <t>N.A.</t>
  </si>
  <si>
    <t>compressa</t>
  </si>
  <si>
    <t>AbbVie S.r.l.</t>
  </si>
  <si>
    <t>02645920592</t>
  </si>
  <si>
    <t>S.R. 148 Pontina Km 52 ,snc ,Campoverde di Aprilia ,LT</t>
  </si>
  <si>
    <t>06548891</t>
  </si>
  <si>
    <t>ufficiogare@pec.it.abbvie.com</t>
  </si>
  <si>
    <t>COM</t>
  </si>
  <si>
    <t>Lista 002306</t>
  </si>
  <si>
    <t>RINVOQ 15 mg compresse</t>
  </si>
  <si>
    <t>33.35</t>
  </si>
  <si>
    <t>Prezzo unitario di cessione al SSN corretto Euro 27,14286</t>
  </si>
  <si>
    <t>3</t>
  </si>
  <si>
    <t>9332847CF9</t>
  </si>
  <si>
    <t>Esketamina</t>
  </si>
  <si>
    <t>048398010</t>
  </si>
  <si>
    <t>N06AX27</t>
  </si>
  <si>
    <t>28 MG</t>
  </si>
  <si>
    <t>FLACONE</t>
  </si>
  <si>
    <t>JANSSEN CILAG SPA</t>
  </si>
  <si>
    <t>02707070963</t>
  </si>
  <si>
    <t>VIA M. BUONARROTI ,23 ,COLOGNO MONZESE ,MI</t>
  </si>
  <si>
    <t>02 25101</t>
  </si>
  <si>
    <t>garejc@actaliscertymail.it</t>
  </si>
  <si>
    <t>SPR</t>
  </si>
  <si>
    <t>419867</t>
  </si>
  <si>
    <t>SPRAVATO spray nasale</t>
  </si>
  <si>
    <t>.</t>
  </si>
  <si>
    <t>4</t>
  </si>
  <si>
    <t>9332850F72</t>
  </si>
  <si>
    <t>APALUTAMIDE</t>
  </si>
  <si>
    <t>047525011</t>
  </si>
  <si>
    <t>L02BB05</t>
  </si>
  <si>
    <t>60 mg</t>
  </si>
  <si>
    <t>CPR</t>
  </si>
  <si>
    <t>417720</t>
  </si>
  <si>
    <t>ERLEADA 112 CPR 60 MG</t>
  </si>
  <si>
    <t>5</t>
  </si>
  <si>
    <t>933285753C</t>
  </si>
  <si>
    <t>VENETOCLAX</t>
  </si>
  <si>
    <t>045198025</t>
  </si>
  <si>
    <t>L01XX52</t>
  </si>
  <si>
    <t>10 mg</t>
  </si>
  <si>
    <t>mg</t>
  </si>
  <si>
    <t>Lista 000561</t>
  </si>
  <si>
    <t>VENCLYXTO 10mg compresse rivestite</t>
  </si>
  <si>
    <t>Prezzo unitario di cessione al SSN corretto Euro 5,86857</t>
  </si>
  <si>
    <t>045198049</t>
  </si>
  <si>
    <t>50 mg</t>
  </si>
  <si>
    <t>Lista 000566</t>
  </si>
  <si>
    <t>VENCLYXTO 50mg compresse rivestite</t>
  </si>
  <si>
    <t>Prezzo unitario di cessione al SSN corretto Euro 29,34429</t>
  </si>
  <si>
    <t>C</t>
  </si>
  <si>
    <t>045198052</t>
  </si>
  <si>
    <t>100 mg</t>
  </si>
  <si>
    <t>Lista 000576</t>
  </si>
  <si>
    <t>VENCLYXTO 100mg compresse rivestite</t>
  </si>
  <si>
    <t>Prezzo unitario di cessione al SSN corretto Euro 58,68857</t>
  </si>
  <si>
    <t>D</t>
  </si>
  <si>
    <t>045198064</t>
  </si>
  <si>
    <t>E</t>
  </si>
  <si>
    <t>045198076</t>
  </si>
  <si>
    <t>Prezzo unitario di cessione al SSN corretto Euro 58,68821</t>
  </si>
  <si>
    <t>6</t>
  </si>
  <si>
    <t>9332864B01</t>
  </si>
  <si>
    <t>ponesimod</t>
  </si>
  <si>
    <t>049544012</t>
  </si>
  <si>
    <t>L04AA50</t>
  </si>
  <si>
    <t>vari mg</t>
  </si>
  <si>
    <t>cpr</t>
  </si>
  <si>
    <t>459839</t>
  </si>
  <si>
    <t>PONVORY 14 CPR</t>
  </si>
  <si>
    <t>049544024</t>
  </si>
  <si>
    <t>20 mg</t>
  </si>
  <si>
    <t>459838</t>
  </si>
  <si>
    <t>PONVORY 28 cpr 20 mg</t>
  </si>
  <si>
    <t>7</t>
  </si>
  <si>
    <t>9332867D7A</t>
  </si>
  <si>
    <t>avatrombopag</t>
  </si>
  <si>
    <t>048079014</t>
  </si>
  <si>
    <t>B02BX08</t>
  </si>
  <si>
    <t>20MG</t>
  </si>
  <si>
    <t>COMPRESSA</t>
  </si>
  <si>
    <t>Swedish Orphan Biovitrum</t>
  </si>
  <si>
    <t>05288990962</t>
  </si>
  <si>
    <t>VIALE VINCENZO LANCETTI ,43 ,MILANO ,MI</t>
  </si>
  <si>
    <t>0249483235</t>
  </si>
  <si>
    <t>sobi.gare@legalmail.it</t>
  </si>
  <si>
    <t>1006-102</t>
  </si>
  <si>
    <t>DOPTELET® 20mg ? 10 compresse rivestite con film</t>
  </si>
  <si>
    <t>EX-FACTORY</t>
  </si>
  <si>
    <t>VEDASI DICH ALLEGATA PER DETTAGLIO PREZZI CORRETTO</t>
  </si>
  <si>
    <t>048079026</t>
  </si>
  <si>
    <t>1006-202</t>
  </si>
  <si>
    <t>DOPTELET® 20mg ? 15 compresse rivestite con film</t>
  </si>
  <si>
    <t>048079038</t>
  </si>
  <si>
    <t>1006-302</t>
  </si>
  <si>
    <t>DOPTELET® 20mg ? 30 compresse rivestite con film</t>
  </si>
  <si>
    <t>9</t>
  </si>
  <si>
    <t>93328764EA</t>
  </si>
  <si>
    <t>Rilpivirina</t>
  </si>
  <si>
    <t>049280023</t>
  </si>
  <si>
    <t>J05AG05</t>
  </si>
  <si>
    <t>900 MG</t>
  </si>
  <si>
    <t>SOSP.IN.RP</t>
  </si>
  <si>
    <t>VIIV HEALTHCARE SRL</t>
  </si>
  <si>
    <t>03878140239</t>
  </si>
  <si>
    <t>VIALE DELL'AGRICOLTURA ,7 ,VERONA ,VR</t>
  </si>
  <si>
    <t>0457741600</t>
  </si>
  <si>
    <t>VIIV.UFFICIOGARE@LEGALMAIL.IT</t>
  </si>
  <si>
    <t>fl5</t>
  </si>
  <si>
    <t>60000000122732</t>
  </si>
  <si>
    <t>REKAMBYS 900 mg  sospensione iniettabile a rilascio prolungato</t>
  </si>
  <si>
    <t>VALIDITA' 3 ANNI</t>
  </si>
  <si>
    <t>10</t>
  </si>
  <si>
    <t>9332880836</t>
  </si>
  <si>
    <t>ERTUGLIFLOZIN/SITAGLIPTIN</t>
  </si>
  <si>
    <t>046342022</t>
  </si>
  <si>
    <t>A10BD24</t>
  </si>
  <si>
    <t>5mg</t>
  </si>
  <si>
    <t>5mg/100mg</t>
  </si>
  <si>
    <t>compresse</t>
  </si>
  <si>
    <t>MSD Italia Srl</t>
  </si>
  <si>
    <t>00887261006</t>
  </si>
  <si>
    <t>Via Vitorchiano ,151 ,ROMA ,RM</t>
  </si>
  <si>
    <t>06391911</t>
  </si>
  <si>
    <t>ufficiogare.msd@pec.it</t>
  </si>
  <si>
    <t>1039305</t>
  </si>
  <si>
    <t>STEGLUJAN</t>
  </si>
  <si>
    <t>046342085</t>
  </si>
  <si>
    <t>15mg</t>
  </si>
  <si>
    <t>15mg/100mg</t>
  </si>
  <si>
    <t>1039304</t>
  </si>
  <si>
    <t>11</t>
  </si>
  <si>
    <t>9332886D28</t>
  </si>
  <si>
    <t>IMIPENEM/CILASTATINA/RELEBACTAM</t>
  </si>
  <si>
    <t>048537017</t>
  </si>
  <si>
    <t>J01DH56</t>
  </si>
  <si>
    <t>soluzione</t>
  </si>
  <si>
    <t>polvere</t>
  </si>
  <si>
    <t>flaconcino</t>
  </si>
  <si>
    <t>1042546</t>
  </si>
  <si>
    <t>RECARBRIO</t>
  </si>
  <si>
    <t>12</t>
  </si>
  <si>
    <t>9332889FA1</t>
  </si>
  <si>
    <t>Pemigatnib</t>
  </si>
  <si>
    <t>049316058</t>
  </si>
  <si>
    <t>L01EN02</t>
  </si>
  <si>
    <t>13,5MG</t>
  </si>
  <si>
    <t>Incyte Biosciences Italy S.r.l.</t>
  </si>
  <si>
    <t>12146481002</t>
  </si>
  <si>
    <t>Via Fabio Filzi ,25/A ,Milano ,MI</t>
  </si>
  <si>
    <t>0266668200</t>
  </si>
  <si>
    <t>ufficiogareincyte@legalmail.it</t>
  </si>
  <si>
    <t>Codice AIC 049316058</t>
  </si>
  <si>
    <t>PEMAZYRE*13,5MG 14 CPR</t>
  </si>
  <si>
    <t>049316033</t>
  </si>
  <si>
    <t>9MG</t>
  </si>
  <si>
    <t>Codice AIC 049316033</t>
  </si>
  <si>
    <t>PEMAZYRE*9MG 14 CPR</t>
  </si>
  <si>
    <t>049316019</t>
  </si>
  <si>
    <t>4,5MG</t>
  </si>
  <si>
    <t>Codice AIC 049316019</t>
  </si>
  <si>
    <t>PEMAZYRE*4,5MG 14 CPR</t>
  </si>
  <si>
    <t>13</t>
  </si>
  <si>
    <t>9332922ADE</t>
  </si>
  <si>
    <t>Cenobamato</t>
  </si>
  <si>
    <t>049442015</t>
  </si>
  <si>
    <t>N03AX25</t>
  </si>
  <si>
    <t>NN</t>
  </si>
  <si>
    <t>ANGELINI SPA</t>
  </si>
  <si>
    <t>01258691003</t>
  </si>
  <si>
    <t>Viale Amelia ,70 ,ROMA ,RM</t>
  </si>
  <si>
    <t>071809809</t>
  </si>
  <si>
    <t>acraf-gare@pec.angelini.it</t>
  </si>
  <si>
    <t>200188</t>
  </si>
  <si>
    <t>ONTOZRY 12.5MG 14CPR + 25MG 14CPR</t>
  </si>
  <si>
    <t>A-PHT</t>
  </si>
  <si>
    <t>nn</t>
  </si>
  <si>
    <t>049442027</t>
  </si>
  <si>
    <t>200181</t>
  </si>
  <si>
    <t>ONTOZRY 50MG 14CPR</t>
  </si>
  <si>
    <t>049442039</t>
  </si>
  <si>
    <t>200182</t>
  </si>
  <si>
    <t>ONTOZRY 50MG 28CPR</t>
  </si>
  <si>
    <t>049442054</t>
  </si>
  <si>
    <t>200183</t>
  </si>
  <si>
    <t>ONTOZRY 100MG 14CPR</t>
  </si>
  <si>
    <t>049442066</t>
  </si>
  <si>
    <t>200184</t>
  </si>
  <si>
    <t>ONTOZRY 100MG 28CPR</t>
  </si>
  <si>
    <t>F</t>
  </si>
  <si>
    <t>049442080</t>
  </si>
  <si>
    <t>200185</t>
  </si>
  <si>
    <t>ONTOZRY 150MG 14CPR</t>
  </si>
  <si>
    <t>G</t>
  </si>
  <si>
    <t>049442092</t>
  </si>
  <si>
    <t>200186</t>
  </si>
  <si>
    <t>ONTOZRY 150MG 28CPR</t>
  </si>
  <si>
    <t>049442116</t>
  </si>
  <si>
    <t>200180</t>
  </si>
  <si>
    <t>ONTOZRY 2000MG 14CPR</t>
  </si>
  <si>
    <t>I</t>
  </si>
  <si>
    <t>049442128</t>
  </si>
  <si>
    <t>200187</t>
  </si>
  <si>
    <t>ONTOZRY 200MG 28CPR</t>
  </si>
  <si>
    <t>14</t>
  </si>
  <si>
    <t>93329290A8</t>
  </si>
  <si>
    <t>ARGIPRESSINA ACETATO</t>
  </si>
  <si>
    <t>046314023</t>
  </si>
  <si>
    <t>H01BA01</t>
  </si>
  <si>
    <t>40UI/2ML</t>
  </si>
  <si>
    <t>40UI</t>
  </si>
  <si>
    <t>FIALE</t>
  </si>
  <si>
    <t>EUROMED SRL</t>
  </si>
  <si>
    <t>05763890638</t>
  </si>
  <si>
    <t>Via Artemisia Gentileschi ,26 ,Napoli ,NA</t>
  </si>
  <si>
    <t>08124152111</t>
  </si>
  <si>
    <t>euromed.srl@pec.it</t>
  </si>
  <si>
    <t>FIA</t>
  </si>
  <si>
    <t>EMPRESSIN 10 FIALE EV 40UI/2ML</t>
  </si>
  <si>
    <t>50%</t>
  </si>
  <si>
    <t>15</t>
  </si>
  <si>
    <t>9332938813</t>
  </si>
  <si>
    <t>pitolisant</t>
  </si>
  <si>
    <t>049682014</t>
  </si>
  <si>
    <t>N07XX11</t>
  </si>
  <si>
    <t>COMPRESSE</t>
  </si>
  <si>
    <t>Bioprojet Italia srl</t>
  </si>
  <si>
    <t>08023050969</t>
  </si>
  <si>
    <t>via GB Pirelli ,11 ,Milano ,MI</t>
  </si>
  <si>
    <t>0284254830</t>
  </si>
  <si>
    <t>bioprojetitalia@legalmail.it</t>
  </si>
  <si>
    <t>CO1</t>
  </si>
  <si>
    <t>OZAWADE 4,5MG 30 COMPRESSE RIVESTITE</t>
  </si>
  <si>
    <t>33,35</t>
  </si>
  <si>
    <t>NO</t>
  </si>
  <si>
    <t>049682026</t>
  </si>
  <si>
    <t>18MG</t>
  </si>
  <si>
    <t>OZAWADE 18MG 30 COMPRESSE RIVESTITE</t>
  </si>
  <si>
    <t>16</t>
  </si>
  <si>
    <t>9332942B5F</t>
  </si>
  <si>
    <t>empagliflozin</t>
  </si>
  <si>
    <t>043443136</t>
  </si>
  <si>
    <t>A10BX03</t>
  </si>
  <si>
    <t>Compressa</t>
  </si>
  <si>
    <t>BOEHRINGER INGELHEIM ITALIA SPA</t>
  </si>
  <si>
    <t>00421210485</t>
  </si>
  <si>
    <t>VIA VEZZA D'OGLIO ,3 ,MILANO ,MI</t>
  </si>
  <si>
    <t>025355418</t>
  </si>
  <si>
    <t>garebitspa@legalmail.it</t>
  </si>
  <si>
    <t>119298</t>
  </si>
  <si>
    <t>JARDIANCE 10MG 28 CPS</t>
  </si>
  <si>
    <t>17</t>
  </si>
  <si>
    <t>93329512CF</t>
  </si>
  <si>
    <t>Fostemsavir</t>
  </si>
  <si>
    <t>049362015</t>
  </si>
  <si>
    <t>J05AX29</t>
  </si>
  <si>
    <t>600 MG</t>
  </si>
  <si>
    <t>CPR A R.P.</t>
  </si>
  <si>
    <t>60000000126620</t>
  </si>
  <si>
    <t>RUKOBIA  600 mg 60 compresse a rilascio prolungato</t>
  </si>
  <si>
    <t>18</t>
  </si>
  <si>
    <t>9332953475</t>
  </si>
  <si>
    <t>trastuzumab</t>
  </si>
  <si>
    <t>034949026</t>
  </si>
  <si>
    <t>L01FD01</t>
  </si>
  <si>
    <t>600</t>
  </si>
  <si>
    <t>010137642</t>
  </si>
  <si>
    <t>HERCEPTIN</t>
  </si>
  <si>
    <t>54.10</t>
  </si>
  <si>
    <t>19</t>
  </si>
  <si>
    <t>93329577C1</t>
  </si>
  <si>
    <t>rituximab</t>
  </si>
  <si>
    <t>033315033</t>
  </si>
  <si>
    <t>L01FA01</t>
  </si>
  <si>
    <t>1400</t>
  </si>
  <si>
    <t>010142265</t>
  </si>
  <si>
    <t>MabThera 1400</t>
  </si>
  <si>
    <t>8</t>
  </si>
  <si>
    <t>93328710CB</t>
  </si>
  <si>
    <t xml:space="preserve">Cabotegravir </t>
  </si>
  <si>
    <t>J05AJ04</t>
  </si>
  <si>
    <t>600 mg</t>
  </si>
  <si>
    <t>30 mg</t>
  </si>
  <si>
    <t xml:space="preserve"> sospensione iniettabile a rilascio prolungato </t>
  </si>
  <si>
    <t>1.795,7</t>
  </si>
  <si>
    <t>900,79</t>
  </si>
  <si>
    <t>60000000123350</t>
  </si>
  <si>
    <t>60000000122765</t>
  </si>
  <si>
    <t>VOCABRIA 30 mg compresse rivestite con film</t>
  </si>
  <si>
    <t>VOCABRIA 600 mg sospensione iniettabile a rilascio prolungato</t>
  </si>
  <si>
    <t>33.34</t>
  </si>
  <si>
    <t>Lotto</t>
  </si>
  <si>
    <t>Sublotto</t>
  </si>
  <si>
    <t>CIG</t>
  </si>
  <si>
    <t>Principio attivo</t>
  </si>
  <si>
    <t>AIC</t>
  </si>
  <si>
    <t>ATC</t>
  </si>
  <si>
    <t>Dosaggio</t>
  </si>
  <si>
    <t>Concentrazione</t>
  </si>
  <si>
    <t>Quantità</t>
  </si>
  <si>
    <t>Prezzio unitario base d'asta</t>
  </si>
  <si>
    <t>Base d'asta complessiva per lotto</t>
  </si>
  <si>
    <t>Prezzo unitario offerto</t>
  </si>
  <si>
    <t>Totale offerto sublotto</t>
  </si>
  <si>
    <t>Totale offerto per lotto</t>
  </si>
  <si>
    <t>Sconto offerto</t>
  </si>
  <si>
    <t>Forma farmaceutica</t>
  </si>
  <si>
    <t>Ditta aggiudicataria</t>
  </si>
  <si>
    <t>Partita IVA</t>
  </si>
  <si>
    <t>Indirizzo</t>
  </si>
  <si>
    <t>Telefono</t>
  </si>
  <si>
    <t>PEC</t>
  </si>
  <si>
    <t>Unità di misura</t>
  </si>
  <si>
    <t>Codice prodotto</t>
  </si>
  <si>
    <t>Denominazione commerciale</t>
  </si>
  <si>
    <t>Prezzo SSN</t>
  </si>
  <si>
    <t>Classe rimborsabilità</t>
  </si>
  <si>
    <t>Prezzo al pubblico</t>
  </si>
  <si>
    <t>IVA</t>
  </si>
  <si>
    <t>Sconto obbligatorio per legge</t>
  </si>
  <si>
    <t>Esclusivo</t>
  </si>
  <si>
    <t>Scadenza brevetto</t>
  </si>
  <si>
    <t>Pezzi per confezione</t>
  </si>
  <si>
    <t>Note</t>
  </si>
  <si>
    <t>Percentuale ribasso</t>
  </si>
  <si>
    <t>Ribasso offerto</t>
  </si>
  <si>
    <t>All. n. 2_Prospetto di Aggiudicazione_AGGIORNAMENTO PTORS N. 71 DEL 2022 (28 MESI)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</si>
</sst>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€&quot;_-;\-* #,##0.00\ &quot;€&quot;_-;_-* &quot;-&quot;??\ &quot;€&quot;_-;_-@_-"/>
    <numFmt numFmtId="165" formatCode="_-\ #,##0.00_)\ _-;\-\ #,##0.00\ _-"/>
    <numFmt numFmtId="166" formatCode="#,##0.00\ _€"/>
    <numFmt numFmtId="167" formatCode="#,##0.00000000000_ ;\-#,##0.00000000000\ 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trike/>
      <sz val="10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5">
    <xf numFmtId="0" fontId="0" fillId="0" borderId="0" xfId="0"/>
    <xf numFmtId="22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left"/>
    </xf>
    <xf numFmtId="49" fontId="4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22" fontId="2" fillId="0" borderId="1" xfId="0" applyNumberFormat="1" applyFont="1" applyBorder="1" applyAlignment="1">
      <alignment horizontal="center" vertical="center"/>
    </xf>
    <xf numFmtId="166" fontId="1" fillId="0" borderId="1" xfId="1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167" fontId="3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6" fontId="1" fillId="0" borderId="1" xfId="1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left" vertical="center"/>
    </xf>
    <xf numFmtId="165" fontId="3" fillId="5" borderId="1" xfId="0" applyNumberFormat="1" applyFont="1" applyFill="1" applyBorder="1" applyAlignment="1">
      <alignment horizontal="center" vertical="center"/>
    </xf>
    <xf numFmtId="165" fontId="3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167" fontId="3" fillId="5" borderId="1" xfId="0" applyNumberFormat="1" applyFont="1" applyFill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2"/>
  <sheetViews>
    <sheetView tabSelected="1" zoomScale="80" zoomScaleNormal="80" workbookViewId="0">
      <selection activeCell="P23" sqref="P23"/>
    </sheetView>
  </sheetViews>
  <sheetFormatPr defaultRowHeight="15" x14ac:dyDescent="0.25"/>
  <cols>
    <col min="1" max="1" width="7.140625" style="3" bestFit="1" customWidth="1"/>
    <col min="2" max="2" width="12.140625" style="3" bestFit="1" customWidth="1"/>
    <col min="3" max="3" width="12.42578125" style="3" bestFit="1" customWidth="1"/>
    <col min="4" max="4" width="36.28515625" style="3" bestFit="1" customWidth="1"/>
    <col min="5" max="5" width="10.85546875" style="3" bestFit="1" customWidth="1"/>
    <col min="6" max="6" width="9.42578125" style="3" bestFit="1" customWidth="1"/>
    <col min="7" max="7" width="13.85546875" style="3" bestFit="1" customWidth="1"/>
    <col min="8" max="8" width="22.28515625" style="3" bestFit="1" customWidth="1"/>
    <col min="9" max="9" width="14.28515625" style="2" bestFit="1" customWidth="1"/>
    <col min="10" max="10" width="38" style="2" bestFit="1" customWidth="1"/>
    <col min="11" max="11" width="30.7109375" style="2" customWidth="1"/>
    <col min="12" max="12" width="33" style="2" bestFit="1" customWidth="1"/>
    <col min="13" max="13" width="32" style="2" bestFit="1" customWidth="1"/>
    <col min="14" max="14" width="32" style="2" customWidth="1"/>
    <col min="15" max="15" width="21" style="2" bestFit="1" customWidth="1"/>
    <col min="16" max="16" width="41.7109375" style="3" bestFit="1" customWidth="1"/>
    <col min="17" max="17" width="35.140625" style="3" bestFit="1" customWidth="1"/>
    <col min="18" max="18" width="15.28515625" style="3" bestFit="1" customWidth="1"/>
    <col min="19" max="19" width="50.140625" style="3" bestFit="1" customWidth="1"/>
    <col min="20" max="20" width="13" style="3" bestFit="1" customWidth="1"/>
    <col min="21" max="21" width="34.42578125" style="3" bestFit="1" customWidth="1"/>
    <col min="22" max="22" width="23" style="3" bestFit="1" customWidth="1"/>
    <col min="23" max="23" width="23.5703125" style="12" bestFit="1" customWidth="1"/>
    <col min="24" max="24" width="58.5703125" style="3" bestFit="1" customWidth="1"/>
    <col min="25" max="25" width="16.85546875" style="2" bestFit="1" customWidth="1"/>
    <col min="26" max="26" width="30.42578125" style="3" bestFit="1" customWidth="1"/>
    <col min="27" max="27" width="27.85546875" style="2" bestFit="1" customWidth="1"/>
    <col min="28" max="28" width="9.28515625" style="2" bestFit="1" customWidth="1"/>
    <col min="29" max="29" width="44" style="3" bestFit="1" customWidth="1"/>
    <col min="30" max="30" width="14.140625" style="3" bestFit="1" customWidth="1"/>
    <col min="31" max="31" width="27.140625" style="1" bestFit="1" customWidth="1"/>
    <col min="32" max="32" width="31" style="2" bestFit="1" customWidth="1"/>
    <col min="33" max="33" width="57" style="3" bestFit="1" customWidth="1"/>
    <col min="34" max="34" width="29.140625" style="2" bestFit="1" customWidth="1"/>
    <col min="35" max="35" width="23.7109375" style="2" bestFit="1" customWidth="1"/>
  </cols>
  <sheetData>
    <row r="1" spans="1:35" ht="34.5" customHeight="1" x14ac:dyDescent="0.25">
      <c r="A1" s="20" t="s">
        <v>357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</row>
    <row r="2" spans="1:35" ht="40.5" customHeight="1" x14ac:dyDescent="0.25">
      <c r="A2" s="16" t="s">
        <v>322</v>
      </c>
      <c r="B2" s="16" t="s">
        <v>323</v>
      </c>
      <c r="C2" s="16" t="s">
        <v>324</v>
      </c>
      <c r="D2" s="16" t="s">
        <v>325</v>
      </c>
      <c r="E2" s="16" t="s">
        <v>326</v>
      </c>
      <c r="F2" s="16" t="s">
        <v>327</v>
      </c>
      <c r="G2" s="16" t="s">
        <v>328</v>
      </c>
      <c r="H2" s="16" t="s">
        <v>329</v>
      </c>
      <c r="I2" s="16" t="s">
        <v>330</v>
      </c>
      <c r="J2" s="16" t="s">
        <v>331</v>
      </c>
      <c r="K2" s="16" t="s">
        <v>332</v>
      </c>
      <c r="L2" s="16" t="s">
        <v>333</v>
      </c>
      <c r="M2" s="16" t="s">
        <v>334</v>
      </c>
      <c r="N2" s="16" t="s">
        <v>335</v>
      </c>
      <c r="O2" s="16" t="s">
        <v>336</v>
      </c>
      <c r="P2" s="16" t="s">
        <v>337</v>
      </c>
      <c r="Q2" s="16" t="s">
        <v>338</v>
      </c>
      <c r="R2" s="16" t="s">
        <v>339</v>
      </c>
      <c r="S2" s="16" t="s">
        <v>340</v>
      </c>
      <c r="T2" s="16" t="s">
        <v>341</v>
      </c>
      <c r="U2" s="16" t="s">
        <v>342</v>
      </c>
      <c r="V2" s="16" t="s">
        <v>343</v>
      </c>
      <c r="W2" s="16" t="s">
        <v>344</v>
      </c>
      <c r="X2" s="16" t="s">
        <v>345</v>
      </c>
      <c r="Y2" s="16" t="s">
        <v>346</v>
      </c>
      <c r="Z2" s="16" t="s">
        <v>347</v>
      </c>
      <c r="AA2" s="16" t="s">
        <v>348</v>
      </c>
      <c r="AB2" s="16" t="s">
        <v>349</v>
      </c>
      <c r="AC2" s="16" t="s">
        <v>350</v>
      </c>
      <c r="AD2" s="16" t="s">
        <v>351</v>
      </c>
      <c r="AE2" s="16" t="s">
        <v>352</v>
      </c>
      <c r="AF2" s="16" t="s">
        <v>353</v>
      </c>
      <c r="AG2" s="17" t="s">
        <v>354</v>
      </c>
      <c r="AH2" s="16" t="s">
        <v>355</v>
      </c>
      <c r="AI2" s="16" t="s">
        <v>356</v>
      </c>
    </row>
    <row r="3" spans="1:35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6</v>
      </c>
      <c r="I3" s="5">
        <v>12891</v>
      </c>
      <c r="J3" s="5">
        <v>1609.12</v>
      </c>
      <c r="K3" s="19">
        <v>23172789.150000002</v>
      </c>
      <c r="L3" s="5">
        <v>1609.12</v>
      </c>
      <c r="M3" s="5">
        <v>20743165.920000002</v>
      </c>
      <c r="N3" s="18">
        <f>SUM(M3,M4)</f>
        <v>23172789.150000002</v>
      </c>
      <c r="O3" s="5">
        <v>654</v>
      </c>
      <c r="P3" s="4" t="s">
        <v>7</v>
      </c>
      <c r="Q3" s="4" t="s">
        <v>8</v>
      </c>
      <c r="R3" s="4" t="s">
        <v>9</v>
      </c>
      <c r="S3" s="4" t="s">
        <v>10</v>
      </c>
      <c r="T3" s="4" t="s">
        <v>11</v>
      </c>
      <c r="U3" s="4" t="s">
        <v>12</v>
      </c>
      <c r="V3" s="4" t="s">
        <v>13</v>
      </c>
      <c r="W3" s="4" t="s">
        <v>14</v>
      </c>
      <c r="X3" s="4" t="s">
        <v>15</v>
      </c>
      <c r="Y3" s="5">
        <v>4602.75</v>
      </c>
      <c r="Z3" s="4" t="s">
        <v>16</v>
      </c>
      <c r="AA3" s="5">
        <v>7596.38</v>
      </c>
      <c r="AB3" s="5">
        <v>10</v>
      </c>
      <c r="AC3" s="4" t="s">
        <v>17</v>
      </c>
      <c r="AD3" s="4" t="s">
        <v>0</v>
      </c>
      <c r="AE3" s="6">
        <v>48482</v>
      </c>
      <c r="AF3" s="5">
        <v>1</v>
      </c>
      <c r="AG3" s="4" t="s">
        <v>18</v>
      </c>
      <c r="AH3" s="5">
        <v>0</v>
      </c>
      <c r="AI3" s="15">
        <v>0</v>
      </c>
    </row>
    <row r="4" spans="1:35" x14ac:dyDescent="0.25">
      <c r="A4" s="4" t="s">
        <v>0</v>
      </c>
      <c r="B4" s="4" t="s">
        <v>19</v>
      </c>
      <c r="C4" s="4" t="s">
        <v>2</v>
      </c>
      <c r="D4" s="4" t="s">
        <v>3</v>
      </c>
      <c r="E4" s="4" t="s">
        <v>20</v>
      </c>
      <c r="F4" s="4" t="s">
        <v>5</v>
      </c>
      <c r="G4" s="4" t="s">
        <v>21</v>
      </c>
      <c r="H4" s="4" t="s">
        <v>21</v>
      </c>
      <c r="I4" s="5">
        <v>2157</v>
      </c>
      <c r="J4" s="5">
        <v>1126.3900000000001</v>
      </c>
      <c r="K4" s="19"/>
      <c r="L4" s="5">
        <v>1126.3900000000001</v>
      </c>
      <c r="M4" s="5">
        <v>2429623.23</v>
      </c>
      <c r="N4" s="18"/>
      <c r="O4" s="5">
        <v>654</v>
      </c>
      <c r="P4" s="4" t="s">
        <v>7</v>
      </c>
      <c r="Q4" s="4" t="s">
        <v>8</v>
      </c>
      <c r="R4" s="4" t="s">
        <v>9</v>
      </c>
      <c r="S4" s="4" t="s">
        <v>10</v>
      </c>
      <c r="T4" s="4" t="s">
        <v>11</v>
      </c>
      <c r="U4" s="4" t="s">
        <v>12</v>
      </c>
      <c r="V4" s="4" t="s">
        <v>13</v>
      </c>
      <c r="W4" s="4" t="s">
        <v>22</v>
      </c>
      <c r="X4" s="4" t="s">
        <v>15</v>
      </c>
      <c r="Y4" s="5">
        <v>3221.93</v>
      </c>
      <c r="Z4" s="4" t="s">
        <v>16</v>
      </c>
      <c r="AA4" s="5">
        <v>5317.46</v>
      </c>
      <c r="AB4" s="5">
        <v>10</v>
      </c>
      <c r="AC4" s="4" t="s">
        <v>17</v>
      </c>
      <c r="AD4" s="4" t="s">
        <v>0</v>
      </c>
      <c r="AE4" s="6">
        <v>48482</v>
      </c>
      <c r="AF4" s="5">
        <v>1</v>
      </c>
      <c r="AG4" s="4" t="s">
        <v>18</v>
      </c>
      <c r="AH4" s="5">
        <v>0</v>
      </c>
      <c r="AI4" s="15">
        <v>0</v>
      </c>
    </row>
    <row r="5" spans="1:35" x14ac:dyDescent="0.25">
      <c r="A5" s="4" t="s">
        <v>23</v>
      </c>
      <c r="B5" s="4" t="s">
        <v>1</v>
      </c>
      <c r="C5" s="4" t="s">
        <v>24</v>
      </c>
      <c r="D5" s="4" t="s">
        <v>25</v>
      </c>
      <c r="E5" s="4" t="s">
        <v>26</v>
      </c>
      <c r="F5" s="4" t="s">
        <v>27</v>
      </c>
      <c r="G5" s="4" t="s">
        <v>28</v>
      </c>
      <c r="H5" s="4" t="s">
        <v>29</v>
      </c>
      <c r="I5" s="5">
        <v>51188</v>
      </c>
      <c r="J5" s="5">
        <v>18.617139999999999</v>
      </c>
      <c r="K5" s="7">
        <v>952974.16</v>
      </c>
      <c r="L5" s="5">
        <v>19.407139999999998</v>
      </c>
      <c r="M5" s="5">
        <v>993412.68232000002</v>
      </c>
      <c r="N5" s="5">
        <f>M5</f>
        <v>993412.68232000002</v>
      </c>
      <c r="O5" s="5">
        <v>28.5</v>
      </c>
      <c r="P5" s="4" t="s">
        <v>30</v>
      </c>
      <c r="Q5" s="4" t="s">
        <v>31</v>
      </c>
      <c r="R5" s="8" t="s">
        <v>32</v>
      </c>
      <c r="S5" s="4" t="s">
        <v>33</v>
      </c>
      <c r="T5" s="4" t="s">
        <v>34</v>
      </c>
      <c r="U5" s="4" t="s">
        <v>35</v>
      </c>
      <c r="V5" s="4" t="s">
        <v>36</v>
      </c>
      <c r="W5" s="4" t="s">
        <v>37</v>
      </c>
      <c r="X5" s="4" t="s">
        <v>38</v>
      </c>
      <c r="Y5" s="5">
        <v>27.14</v>
      </c>
      <c r="Z5" s="4" t="s">
        <v>16</v>
      </c>
      <c r="AA5" s="5">
        <v>1254.3</v>
      </c>
      <c r="AB5" s="5">
        <v>10</v>
      </c>
      <c r="AC5" s="4" t="s">
        <v>39</v>
      </c>
      <c r="AD5" s="4" t="s">
        <v>0</v>
      </c>
      <c r="AE5" s="6">
        <v>49296</v>
      </c>
      <c r="AF5" s="5">
        <v>28</v>
      </c>
      <c r="AG5" s="4" t="s">
        <v>40</v>
      </c>
      <c r="AH5" s="5">
        <v>0</v>
      </c>
      <c r="AI5" s="15">
        <v>4.2434017639999997</v>
      </c>
    </row>
    <row r="6" spans="1:35" x14ac:dyDescent="0.25">
      <c r="A6" s="4" t="s">
        <v>41</v>
      </c>
      <c r="B6" s="4" t="s">
        <v>1</v>
      </c>
      <c r="C6" s="4" t="s">
        <v>42</v>
      </c>
      <c r="D6" s="4" t="s">
        <v>43</v>
      </c>
      <c r="E6" s="4" t="s">
        <v>44</v>
      </c>
      <c r="F6" s="4" t="s">
        <v>45</v>
      </c>
      <c r="G6" s="4" t="s">
        <v>46</v>
      </c>
      <c r="H6" s="4" t="s">
        <v>46</v>
      </c>
      <c r="I6" s="5">
        <v>63159</v>
      </c>
      <c r="J6" s="5">
        <v>91.83</v>
      </c>
      <c r="K6" s="7">
        <v>5799890.9699999997</v>
      </c>
      <c r="L6" s="21"/>
      <c r="M6" s="21"/>
      <c r="N6" s="21"/>
      <c r="O6" s="21"/>
      <c r="P6" s="4" t="s">
        <v>47</v>
      </c>
      <c r="Q6" s="4" t="s">
        <v>48</v>
      </c>
      <c r="R6" s="4" t="s">
        <v>49</v>
      </c>
      <c r="S6" s="4" t="s">
        <v>50</v>
      </c>
      <c r="T6" s="4" t="s">
        <v>51</v>
      </c>
      <c r="U6" s="4" t="s">
        <v>52</v>
      </c>
      <c r="V6" s="4" t="s">
        <v>53</v>
      </c>
      <c r="W6" s="4" t="s">
        <v>54</v>
      </c>
      <c r="X6" s="4" t="s">
        <v>55</v>
      </c>
      <c r="Y6" s="21"/>
      <c r="Z6" s="4" t="s">
        <v>16</v>
      </c>
      <c r="AA6" s="21"/>
      <c r="AB6" s="21"/>
      <c r="AC6" s="23"/>
      <c r="AD6" s="4" t="s">
        <v>0</v>
      </c>
      <c r="AE6" s="6">
        <v>47836</v>
      </c>
      <c r="AF6" s="5">
        <v>1</v>
      </c>
      <c r="AG6" s="4" t="s">
        <v>56</v>
      </c>
      <c r="AH6" s="21"/>
      <c r="AI6" s="24"/>
    </row>
    <row r="7" spans="1:35" x14ac:dyDescent="0.25">
      <c r="A7" s="4" t="s">
        <v>57</v>
      </c>
      <c r="B7" s="4" t="s">
        <v>1</v>
      </c>
      <c r="C7" s="4" t="s">
        <v>58</v>
      </c>
      <c r="D7" s="4" t="s">
        <v>59</v>
      </c>
      <c r="E7" s="4" t="s">
        <v>60</v>
      </c>
      <c r="F7" s="4" t="s">
        <v>61</v>
      </c>
      <c r="G7" s="4" t="s">
        <v>62</v>
      </c>
      <c r="H7" s="4" t="s">
        <v>62</v>
      </c>
      <c r="I7" s="5">
        <v>443737</v>
      </c>
      <c r="J7" s="5">
        <v>13.5357</v>
      </c>
      <c r="K7" s="7">
        <v>6006290.9100000001</v>
      </c>
      <c r="L7" s="21"/>
      <c r="M7" s="21"/>
      <c r="N7" s="21"/>
      <c r="O7" s="21"/>
      <c r="P7" s="4" t="s">
        <v>63</v>
      </c>
      <c r="Q7" s="4" t="s">
        <v>48</v>
      </c>
      <c r="R7" s="4" t="s">
        <v>49</v>
      </c>
      <c r="S7" s="4" t="s">
        <v>50</v>
      </c>
      <c r="T7" s="4" t="s">
        <v>51</v>
      </c>
      <c r="U7" s="4" t="s">
        <v>52</v>
      </c>
      <c r="V7" s="4" t="s">
        <v>36</v>
      </c>
      <c r="W7" s="4" t="s">
        <v>64</v>
      </c>
      <c r="X7" s="4" t="s">
        <v>65</v>
      </c>
      <c r="Y7" s="21"/>
      <c r="Z7" s="4" t="s">
        <v>16</v>
      </c>
      <c r="AA7" s="21"/>
      <c r="AB7" s="21"/>
      <c r="AC7" s="23"/>
      <c r="AD7" s="4" t="s">
        <v>0</v>
      </c>
      <c r="AE7" s="6">
        <v>48274</v>
      </c>
      <c r="AF7" s="5">
        <v>112</v>
      </c>
      <c r="AG7" s="4" t="s">
        <v>56</v>
      </c>
      <c r="AH7" s="21"/>
      <c r="AI7" s="24"/>
    </row>
    <row r="8" spans="1:35" x14ac:dyDescent="0.25">
      <c r="A8" s="4" t="s">
        <v>66</v>
      </c>
      <c r="B8" s="4" t="s">
        <v>1</v>
      </c>
      <c r="C8" s="4" t="s">
        <v>67</v>
      </c>
      <c r="D8" s="4" t="s">
        <v>68</v>
      </c>
      <c r="E8" s="4" t="s">
        <v>69</v>
      </c>
      <c r="F8" s="4" t="s">
        <v>70</v>
      </c>
      <c r="G8" s="4" t="s">
        <v>71</v>
      </c>
      <c r="H8" s="4" t="s">
        <v>29</v>
      </c>
      <c r="I8" s="5">
        <v>2149</v>
      </c>
      <c r="J8" s="5">
        <v>3.4289999999999998</v>
      </c>
      <c r="K8" s="19">
        <v>7660621.9499999993</v>
      </c>
      <c r="L8" s="5">
        <v>3.6092900000000001</v>
      </c>
      <c r="M8" s="5">
        <v>7756.3642099999997</v>
      </c>
      <c r="N8" s="18">
        <f>SUM(M8,M9,M10,M11,M12)</f>
        <v>8063942.3244599998</v>
      </c>
      <c r="O8" s="5">
        <v>38.5</v>
      </c>
      <c r="P8" s="4" t="s">
        <v>30</v>
      </c>
      <c r="Q8" s="4" t="s">
        <v>31</v>
      </c>
      <c r="R8" s="4" t="s">
        <v>32</v>
      </c>
      <c r="S8" s="4" t="s">
        <v>33</v>
      </c>
      <c r="T8" s="4" t="s">
        <v>34</v>
      </c>
      <c r="U8" s="4" t="s">
        <v>35</v>
      </c>
      <c r="V8" s="4" t="s">
        <v>72</v>
      </c>
      <c r="W8" s="4" t="s">
        <v>73</v>
      </c>
      <c r="X8" s="4" t="s">
        <v>74</v>
      </c>
      <c r="Y8" s="5">
        <v>5.86</v>
      </c>
      <c r="Z8" s="4" t="s">
        <v>16</v>
      </c>
      <c r="AA8" s="5">
        <v>135.6</v>
      </c>
      <c r="AB8" s="5">
        <v>10</v>
      </c>
      <c r="AC8" s="4" t="s">
        <v>39</v>
      </c>
      <c r="AD8" s="4" t="s">
        <v>0</v>
      </c>
      <c r="AE8" s="6">
        <v>47629</v>
      </c>
      <c r="AF8" s="5">
        <v>14</v>
      </c>
      <c r="AG8" s="4" t="s">
        <v>75</v>
      </c>
      <c r="AH8" s="5">
        <v>0</v>
      </c>
      <c r="AI8" s="15">
        <v>5.2648515629999997</v>
      </c>
    </row>
    <row r="9" spans="1:35" x14ac:dyDescent="0.25">
      <c r="A9" s="4" t="s">
        <v>66</v>
      </c>
      <c r="B9" s="4" t="s">
        <v>19</v>
      </c>
      <c r="C9" s="4" t="s">
        <v>67</v>
      </c>
      <c r="D9" s="4" t="s">
        <v>68</v>
      </c>
      <c r="E9" s="4" t="s">
        <v>76</v>
      </c>
      <c r="F9" s="4" t="s">
        <v>70</v>
      </c>
      <c r="G9" s="4" t="s">
        <v>77</v>
      </c>
      <c r="H9" s="4" t="s">
        <v>29</v>
      </c>
      <c r="I9" s="5">
        <v>1266</v>
      </c>
      <c r="J9" s="5">
        <v>17.143999999999998</v>
      </c>
      <c r="K9" s="19"/>
      <c r="L9" s="5">
        <v>18.047139999999999</v>
      </c>
      <c r="M9" s="5">
        <v>22847.679240000001</v>
      </c>
      <c r="N9" s="18"/>
      <c r="O9" s="5">
        <v>38.5</v>
      </c>
      <c r="P9" s="4" t="s">
        <v>30</v>
      </c>
      <c r="Q9" s="4" t="s">
        <v>31</v>
      </c>
      <c r="R9" s="4" t="s">
        <v>32</v>
      </c>
      <c r="S9" s="4" t="s">
        <v>33</v>
      </c>
      <c r="T9" s="4" t="s">
        <v>34</v>
      </c>
      <c r="U9" s="4" t="s">
        <v>35</v>
      </c>
      <c r="V9" s="4" t="s">
        <v>72</v>
      </c>
      <c r="W9" s="4" t="s">
        <v>78</v>
      </c>
      <c r="X9" s="4" t="s">
        <v>79</v>
      </c>
      <c r="Y9" s="5">
        <v>29.34</v>
      </c>
      <c r="Z9" s="4" t="s">
        <v>16</v>
      </c>
      <c r="AA9" s="5">
        <v>339.01</v>
      </c>
      <c r="AB9" s="5">
        <v>10</v>
      </c>
      <c r="AC9" s="4" t="s">
        <v>39</v>
      </c>
      <c r="AD9" s="4" t="s">
        <v>0</v>
      </c>
      <c r="AE9" s="6">
        <v>47629</v>
      </c>
      <c r="AF9" s="5">
        <v>7</v>
      </c>
      <c r="AG9" s="4" t="s">
        <v>80</v>
      </c>
      <c r="AH9" s="5">
        <v>0</v>
      </c>
      <c r="AI9" s="15">
        <v>5.2648515629999997</v>
      </c>
    </row>
    <row r="10" spans="1:35" x14ac:dyDescent="0.25">
      <c r="A10" s="4" t="s">
        <v>66</v>
      </c>
      <c r="B10" s="4" t="s">
        <v>81</v>
      </c>
      <c r="C10" s="4" t="s">
        <v>67</v>
      </c>
      <c r="D10" s="4" t="s">
        <v>68</v>
      </c>
      <c r="E10" s="4" t="s">
        <v>82</v>
      </c>
      <c r="F10" s="4" t="s">
        <v>70</v>
      </c>
      <c r="G10" s="4" t="s">
        <v>83</v>
      </c>
      <c r="H10" s="4" t="s">
        <v>29</v>
      </c>
      <c r="I10" s="5">
        <v>1225</v>
      </c>
      <c r="J10" s="5">
        <v>34.287999999999997</v>
      </c>
      <c r="K10" s="19"/>
      <c r="L10" s="5">
        <v>36.092860000000002</v>
      </c>
      <c r="M10" s="5">
        <v>44213.753499999999</v>
      </c>
      <c r="N10" s="18"/>
      <c r="O10" s="5">
        <v>38.5</v>
      </c>
      <c r="P10" s="4" t="s">
        <v>30</v>
      </c>
      <c r="Q10" s="4" t="s">
        <v>31</v>
      </c>
      <c r="R10" s="4" t="s">
        <v>32</v>
      </c>
      <c r="S10" s="4" t="s">
        <v>33</v>
      </c>
      <c r="T10" s="4" t="s">
        <v>34</v>
      </c>
      <c r="U10" s="4" t="s">
        <v>35</v>
      </c>
      <c r="V10" s="4" t="s">
        <v>72</v>
      </c>
      <c r="W10" s="4" t="s">
        <v>84</v>
      </c>
      <c r="X10" s="4" t="s">
        <v>85</v>
      </c>
      <c r="Y10" s="5">
        <v>58.68</v>
      </c>
      <c r="Z10" s="4" t="s">
        <v>16</v>
      </c>
      <c r="AA10" s="5">
        <v>678.02</v>
      </c>
      <c r="AB10" s="5">
        <v>10</v>
      </c>
      <c r="AC10" s="4" t="s">
        <v>39</v>
      </c>
      <c r="AD10" s="4" t="s">
        <v>0</v>
      </c>
      <c r="AE10" s="6">
        <v>47629</v>
      </c>
      <c r="AF10" s="5">
        <v>7</v>
      </c>
      <c r="AG10" s="4" t="s">
        <v>86</v>
      </c>
      <c r="AH10" s="5">
        <v>0</v>
      </c>
      <c r="AI10" s="15">
        <v>5.2648515629999997</v>
      </c>
    </row>
    <row r="11" spans="1:35" x14ac:dyDescent="0.25">
      <c r="A11" s="4" t="s">
        <v>66</v>
      </c>
      <c r="B11" s="4" t="s">
        <v>87</v>
      </c>
      <c r="C11" s="4" t="s">
        <v>67</v>
      </c>
      <c r="D11" s="4" t="s">
        <v>68</v>
      </c>
      <c r="E11" s="4" t="s">
        <v>88</v>
      </c>
      <c r="F11" s="4" t="s">
        <v>70</v>
      </c>
      <c r="G11" s="4" t="s">
        <v>83</v>
      </c>
      <c r="H11" s="4" t="s">
        <v>29</v>
      </c>
      <c r="I11" s="5">
        <v>2149</v>
      </c>
      <c r="J11" s="5">
        <v>34.287999999999997</v>
      </c>
      <c r="K11" s="19"/>
      <c r="L11" s="5">
        <v>36.09357</v>
      </c>
      <c r="M11" s="5">
        <v>77565.08193</v>
      </c>
      <c r="N11" s="18"/>
      <c r="O11" s="5">
        <v>38.5</v>
      </c>
      <c r="P11" s="4" t="s">
        <v>30</v>
      </c>
      <c r="Q11" s="4" t="s">
        <v>31</v>
      </c>
      <c r="R11" s="4" t="s">
        <v>32</v>
      </c>
      <c r="S11" s="4" t="s">
        <v>33</v>
      </c>
      <c r="T11" s="4" t="s">
        <v>34</v>
      </c>
      <c r="U11" s="4" t="s">
        <v>35</v>
      </c>
      <c r="V11" s="4" t="s">
        <v>72</v>
      </c>
      <c r="W11" s="4" t="s">
        <v>84</v>
      </c>
      <c r="X11" s="4" t="s">
        <v>85</v>
      </c>
      <c r="Y11" s="5">
        <v>58.68</v>
      </c>
      <c r="Z11" s="4" t="s">
        <v>16</v>
      </c>
      <c r="AA11" s="5">
        <v>1356.03</v>
      </c>
      <c r="AB11" s="5">
        <v>10</v>
      </c>
      <c r="AC11" s="4" t="s">
        <v>39</v>
      </c>
      <c r="AD11" s="4" t="s">
        <v>0</v>
      </c>
      <c r="AE11" s="6">
        <v>47629</v>
      </c>
      <c r="AF11" s="5">
        <v>14</v>
      </c>
      <c r="AG11" s="4" t="s">
        <v>86</v>
      </c>
      <c r="AH11" s="5">
        <v>0</v>
      </c>
      <c r="AI11" s="15">
        <v>5.2648515629999997</v>
      </c>
    </row>
    <row r="12" spans="1:35" x14ac:dyDescent="0.25">
      <c r="A12" s="4" t="s">
        <v>66</v>
      </c>
      <c r="B12" s="4" t="s">
        <v>89</v>
      </c>
      <c r="C12" s="4" t="s">
        <v>67</v>
      </c>
      <c r="D12" s="4" t="s">
        <v>68</v>
      </c>
      <c r="E12" s="4" t="s">
        <v>90</v>
      </c>
      <c r="F12" s="4" t="s">
        <v>70</v>
      </c>
      <c r="G12" s="4" t="s">
        <v>83</v>
      </c>
      <c r="H12" s="4" t="s">
        <v>29</v>
      </c>
      <c r="I12" s="5">
        <v>219198</v>
      </c>
      <c r="J12" s="5">
        <v>34.287999999999997</v>
      </c>
      <c r="K12" s="19"/>
      <c r="L12" s="5">
        <v>36.093209999999999</v>
      </c>
      <c r="M12" s="5">
        <v>7911559.4455800001</v>
      </c>
      <c r="N12" s="18"/>
      <c r="O12" s="5">
        <v>38.5</v>
      </c>
      <c r="P12" s="4" t="s">
        <v>30</v>
      </c>
      <c r="Q12" s="4" t="s">
        <v>31</v>
      </c>
      <c r="R12" s="4" t="s">
        <v>32</v>
      </c>
      <c r="S12" s="4" t="s">
        <v>33</v>
      </c>
      <c r="T12" s="4" t="s">
        <v>34</v>
      </c>
      <c r="U12" s="4" t="s">
        <v>35</v>
      </c>
      <c r="V12" s="4" t="s">
        <v>72</v>
      </c>
      <c r="W12" s="4" t="s">
        <v>84</v>
      </c>
      <c r="X12" s="4" t="s">
        <v>85</v>
      </c>
      <c r="Y12" s="5">
        <v>58.68</v>
      </c>
      <c r="Z12" s="4" t="s">
        <v>16</v>
      </c>
      <c r="AA12" s="5">
        <v>10848.21</v>
      </c>
      <c r="AB12" s="5">
        <v>10</v>
      </c>
      <c r="AC12" s="4" t="s">
        <v>39</v>
      </c>
      <c r="AD12" s="4" t="s">
        <v>0</v>
      </c>
      <c r="AE12" s="6">
        <v>47629</v>
      </c>
      <c r="AF12" s="5">
        <v>112</v>
      </c>
      <c r="AG12" s="4" t="s">
        <v>91</v>
      </c>
      <c r="AH12" s="5">
        <v>0</v>
      </c>
      <c r="AI12" s="15">
        <v>5.2648515629999997</v>
      </c>
    </row>
    <row r="13" spans="1:35" x14ac:dyDescent="0.25">
      <c r="A13" s="4" t="s">
        <v>92</v>
      </c>
      <c r="B13" s="4" t="s">
        <v>1</v>
      </c>
      <c r="C13" s="4" t="s">
        <v>93</v>
      </c>
      <c r="D13" s="4" t="s">
        <v>94</v>
      </c>
      <c r="E13" s="4" t="s">
        <v>95</v>
      </c>
      <c r="F13" s="4" t="s">
        <v>96</v>
      </c>
      <c r="G13" s="4" t="s">
        <v>97</v>
      </c>
      <c r="H13" s="4" t="s">
        <v>97</v>
      </c>
      <c r="I13" s="5">
        <v>2894</v>
      </c>
      <c r="J13" s="5">
        <v>74.263000000000005</v>
      </c>
      <c r="K13" s="19">
        <v>2747362.71</v>
      </c>
      <c r="L13" s="21"/>
      <c r="M13" s="21"/>
      <c r="N13" s="22"/>
      <c r="O13" s="21"/>
      <c r="P13" s="4" t="s">
        <v>98</v>
      </c>
      <c r="Q13" s="4" t="s">
        <v>48</v>
      </c>
      <c r="R13" s="4" t="s">
        <v>49</v>
      </c>
      <c r="S13" s="4" t="s">
        <v>50</v>
      </c>
      <c r="T13" s="4" t="s">
        <v>51</v>
      </c>
      <c r="U13" s="4" t="s">
        <v>52</v>
      </c>
      <c r="V13" s="4" t="s">
        <v>36</v>
      </c>
      <c r="W13" s="4" t="s">
        <v>99</v>
      </c>
      <c r="X13" s="4" t="s">
        <v>100</v>
      </c>
      <c r="Y13" s="21"/>
      <c r="Z13" s="4" t="s">
        <v>1</v>
      </c>
      <c r="AA13" s="21"/>
      <c r="AB13" s="21"/>
      <c r="AC13" s="23"/>
      <c r="AD13" s="4" t="s">
        <v>0</v>
      </c>
      <c r="AE13" s="6">
        <v>47987</v>
      </c>
      <c r="AF13" s="5">
        <v>14</v>
      </c>
      <c r="AG13" s="4" t="s">
        <v>56</v>
      </c>
      <c r="AH13" s="21"/>
      <c r="AI13" s="24"/>
    </row>
    <row r="14" spans="1:35" x14ac:dyDescent="0.25">
      <c r="A14" s="4" t="s">
        <v>92</v>
      </c>
      <c r="B14" s="4" t="s">
        <v>19</v>
      </c>
      <c r="C14" s="4" t="s">
        <v>93</v>
      </c>
      <c r="D14" s="4" t="s">
        <v>94</v>
      </c>
      <c r="E14" s="4" t="s">
        <v>101</v>
      </c>
      <c r="F14" s="4" t="s">
        <v>96</v>
      </c>
      <c r="G14" s="4" t="s">
        <v>102</v>
      </c>
      <c r="H14" s="4" t="s">
        <v>102</v>
      </c>
      <c r="I14" s="5">
        <v>68203</v>
      </c>
      <c r="J14" s="5">
        <v>37.131</v>
      </c>
      <c r="K14" s="19"/>
      <c r="L14" s="21"/>
      <c r="M14" s="21"/>
      <c r="N14" s="22"/>
      <c r="O14" s="21"/>
      <c r="P14" s="4" t="s">
        <v>98</v>
      </c>
      <c r="Q14" s="4" t="s">
        <v>48</v>
      </c>
      <c r="R14" s="4" t="s">
        <v>49</v>
      </c>
      <c r="S14" s="4" t="s">
        <v>50</v>
      </c>
      <c r="T14" s="4" t="s">
        <v>51</v>
      </c>
      <c r="U14" s="4" t="s">
        <v>52</v>
      </c>
      <c r="V14" s="4" t="s">
        <v>36</v>
      </c>
      <c r="W14" s="4" t="s">
        <v>103</v>
      </c>
      <c r="X14" s="4" t="s">
        <v>104</v>
      </c>
      <c r="Y14" s="21"/>
      <c r="Z14" s="4" t="s">
        <v>1</v>
      </c>
      <c r="AA14" s="21"/>
      <c r="AB14" s="21"/>
      <c r="AC14" s="23"/>
      <c r="AD14" s="4" t="s">
        <v>0</v>
      </c>
      <c r="AE14" s="6">
        <v>47987</v>
      </c>
      <c r="AF14" s="5">
        <v>28</v>
      </c>
      <c r="AG14" s="4" t="s">
        <v>56</v>
      </c>
      <c r="AH14" s="21"/>
      <c r="AI14" s="24"/>
    </row>
    <row r="15" spans="1:35" x14ac:dyDescent="0.25">
      <c r="A15" s="4" t="s">
        <v>105</v>
      </c>
      <c r="B15" s="4" t="s">
        <v>1</v>
      </c>
      <c r="C15" s="4" t="s">
        <v>106</v>
      </c>
      <c r="D15" s="4" t="s">
        <v>107</v>
      </c>
      <c r="E15" s="4" t="s">
        <v>108</v>
      </c>
      <c r="F15" s="4" t="s">
        <v>109</v>
      </c>
      <c r="G15" s="4" t="s">
        <v>110</v>
      </c>
      <c r="H15" s="4" t="s">
        <v>110</v>
      </c>
      <c r="I15" s="5">
        <v>7248</v>
      </c>
      <c r="J15" s="5">
        <v>48.426000000000002</v>
      </c>
      <c r="K15" s="19">
        <v>1173313.56</v>
      </c>
      <c r="L15" s="5">
        <v>48.426000000000002</v>
      </c>
      <c r="M15" s="5">
        <v>350991.64799999999</v>
      </c>
      <c r="N15" s="18">
        <f>SUM(M15,M16,M17)</f>
        <v>1173313.554</v>
      </c>
      <c r="O15" s="5">
        <v>0</v>
      </c>
      <c r="P15" s="4" t="s">
        <v>111</v>
      </c>
      <c r="Q15" s="4" t="s">
        <v>112</v>
      </c>
      <c r="R15" s="4" t="s">
        <v>113</v>
      </c>
      <c r="S15" s="4" t="s">
        <v>114</v>
      </c>
      <c r="T15" s="4" t="s">
        <v>115</v>
      </c>
      <c r="U15" s="4" t="s">
        <v>116</v>
      </c>
      <c r="V15" s="4" t="s">
        <v>36</v>
      </c>
      <c r="W15" s="4" t="s">
        <v>117</v>
      </c>
      <c r="X15" s="4" t="s">
        <v>118</v>
      </c>
      <c r="Y15" s="5">
        <v>48.43</v>
      </c>
      <c r="Z15" s="4" t="s">
        <v>16</v>
      </c>
      <c r="AA15" s="5">
        <v>1503.51</v>
      </c>
      <c r="AB15" s="5">
        <v>10</v>
      </c>
      <c r="AC15" s="4" t="s">
        <v>119</v>
      </c>
      <c r="AD15" s="4" t="s">
        <v>0</v>
      </c>
      <c r="AE15" s="6">
        <v>46767</v>
      </c>
      <c r="AF15" s="5">
        <v>10</v>
      </c>
      <c r="AG15" s="4" t="s">
        <v>120</v>
      </c>
      <c r="AH15" s="5">
        <v>0</v>
      </c>
      <c r="AI15" s="15">
        <v>-5.1099999999999996E-7</v>
      </c>
    </row>
    <row r="16" spans="1:35" x14ac:dyDescent="0.25">
      <c r="A16" s="4" t="s">
        <v>105</v>
      </c>
      <c r="B16" s="4" t="s">
        <v>19</v>
      </c>
      <c r="C16" s="4" t="s">
        <v>106</v>
      </c>
      <c r="D16" s="4" t="s">
        <v>107</v>
      </c>
      <c r="E16" s="4" t="s">
        <v>121</v>
      </c>
      <c r="F16" s="4" t="s">
        <v>109</v>
      </c>
      <c r="G16" s="4" t="s">
        <v>110</v>
      </c>
      <c r="H16" s="4" t="s">
        <v>110</v>
      </c>
      <c r="I16" s="5">
        <v>7770</v>
      </c>
      <c r="J16" s="5">
        <v>48.426000000000002</v>
      </c>
      <c r="K16" s="19"/>
      <c r="L16" s="5">
        <v>48.426000000000002</v>
      </c>
      <c r="M16" s="5">
        <v>376270.02</v>
      </c>
      <c r="N16" s="18"/>
      <c r="O16" s="5">
        <v>0</v>
      </c>
      <c r="P16" s="4" t="s">
        <v>111</v>
      </c>
      <c r="Q16" s="4" t="s">
        <v>112</v>
      </c>
      <c r="R16" s="4" t="s">
        <v>113</v>
      </c>
      <c r="S16" s="4" t="s">
        <v>114</v>
      </c>
      <c r="T16" s="4" t="s">
        <v>115</v>
      </c>
      <c r="U16" s="4" t="s">
        <v>116</v>
      </c>
      <c r="V16" s="4" t="s">
        <v>36</v>
      </c>
      <c r="W16" s="4" t="s">
        <v>122</v>
      </c>
      <c r="X16" s="4" t="s">
        <v>123</v>
      </c>
      <c r="Y16" s="5">
        <v>48.43</v>
      </c>
      <c r="Z16" s="4" t="s">
        <v>16</v>
      </c>
      <c r="AA16" s="5">
        <v>2050.25</v>
      </c>
      <c r="AB16" s="5">
        <v>10</v>
      </c>
      <c r="AC16" s="4" t="s">
        <v>119</v>
      </c>
      <c r="AD16" s="4" t="s">
        <v>0</v>
      </c>
      <c r="AE16" s="6">
        <v>46767</v>
      </c>
      <c r="AF16" s="5">
        <v>15</v>
      </c>
      <c r="AG16" s="4" t="s">
        <v>120</v>
      </c>
      <c r="AH16" s="5">
        <v>0</v>
      </c>
      <c r="AI16" s="15">
        <v>-5.1099999999999996E-7</v>
      </c>
    </row>
    <row r="17" spans="1:35" x14ac:dyDescent="0.25">
      <c r="A17" s="4" t="s">
        <v>105</v>
      </c>
      <c r="B17" s="4" t="s">
        <v>81</v>
      </c>
      <c r="C17" s="4" t="s">
        <v>106</v>
      </c>
      <c r="D17" s="4" t="s">
        <v>107</v>
      </c>
      <c r="E17" s="4" t="s">
        <v>124</v>
      </c>
      <c r="F17" s="4" t="s">
        <v>109</v>
      </c>
      <c r="G17" s="4" t="s">
        <v>110</v>
      </c>
      <c r="H17" s="4" t="s">
        <v>110</v>
      </c>
      <c r="I17" s="5">
        <v>9211</v>
      </c>
      <c r="J17" s="5">
        <v>48.426000000000002</v>
      </c>
      <c r="K17" s="19"/>
      <c r="L17" s="5">
        <v>48.426000000000002</v>
      </c>
      <c r="M17" s="5">
        <v>446051.886</v>
      </c>
      <c r="N17" s="18"/>
      <c r="O17" s="5">
        <v>0</v>
      </c>
      <c r="P17" s="4" t="s">
        <v>111</v>
      </c>
      <c r="Q17" s="4" t="s">
        <v>112</v>
      </c>
      <c r="R17" s="4" t="s">
        <v>113</v>
      </c>
      <c r="S17" s="4" t="s">
        <v>114</v>
      </c>
      <c r="T17" s="4" t="s">
        <v>115</v>
      </c>
      <c r="U17" s="4" t="s">
        <v>116</v>
      </c>
      <c r="V17" s="4" t="s">
        <v>36</v>
      </c>
      <c r="W17" s="4" t="s">
        <v>125</v>
      </c>
      <c r="X17" s="4" t="s">
        <v>126</v>
      </c>
      <c r="Y17" s="5">
        <v>48.43</v>
      </c>
      <c r="Z17" s="4" t="s">
        <v>16</v>
      </c>
      <c r="AA17" s="5">
        <v>4510.54</v>
      </c>
      <c r="AB17" s="5">
        <v>10</v>
      </c>
      <c r="AC17" s="4" t="s">
        <v>119</v>
      </c>
      <c r="AD17" s="4" t="s">
        <v>0</v>
      </c>
      <c r="AE17" s="6">
        <v>46767</v>
      </c>
      <c r="AF17" s="5">
        <v>30</v>
      </c>
      <c r="AG17" s="4" t="s">
        <v>120</v>
      </c>
      <c r="AH17" s="5">
        <v>0</v>
      </c>
      <c r="AI17" s="15">
        <v>-5.1099999999999996E-7</v>
      </c>
    </row>
    <row r="18" spans="1:35" x14ac:dyDescent="0.25">
      <c r="A18" s="8" t="s">
        <v>308</v>
      </c>
      <c r="B18" s="9" t="s">
        <v>1</v>
      </c>
      <c r="C18" s="4" t="s">
        <v>309</v>
      </c>
      <c r="D18" s="10" t="s">
        <v>310</v>
      </c>
      <c r="E18" s="4">
        <v>49281037</v>
      </c>
      <c r="F18" s="4" t="s">
        <v>311</v>
      </c>
      <c r="G18" s="4" t="s">
        <v>312</v>
      </c>
      <c r="H18" s="4" t="s">
        <v>312</v>
      </c>
      <c r="I18" s="5">
        <v>10724</v>
      </c>
      <c r="J18" s="5">
        <v>646.29</v>
      </c>
      <c r="K18" s="19">
        <v>7545349.5599999996</v>
      </c>
      <c r="L18" s="5">
        <v>646.29038000000003</v>
      </c>
      <c r="M18" s="11">
        <v>6930818.0351200001</v>
      </c>
      <c r="N18" s="18">
        <f>SUM(M18,M19)</f>
        <v>7545625.2323200004</v>
      </c>
      <c r="O18" s="5">
        <v>60.4</v>
      </c>
      <c r="P18" s="4" t="s">
        <v>314</v>
      </c>
      <c r="Q18" s="4" t="s">
        <v>134</v>
      </c>
      <c r="R18" s="4" t="s">
        <v>135</v>
      </c>
      <c r="S18" s="4" t="s">
        <v>136</v>
      </c>
      <c r="T18" s="4" t="s">
        <v>137</v>
      </c>
      <c r="U18" s="4" t="s">
        <v>138</v>
      </c>
      <c r="V18" s="4" t="s">
        <v>13</v>
      </c>
      <c r="W18" s="13" t="s">
        <v>317</v>
      </c>
      <c r="X18" s="4" t="s">
        <v>320</v>
      </c>
      <c r="Y18" s="5">
        <v>646.29</v>
      </c>
      <c r="Z18" s="4" t="s">
        <v>16</v>
      </c>
      <c r="AA18" s="4" t="s">
        <v>315</v>
      </c>
      <c r="AB18" s="5">
        <v>10</v>
      </c>
      <c r="AC18" s="4" t="s">
        <v>321</v>
      </c>
      <c r="AD18" s="4" t="s">
        <v>0</v>
      </c>
      <c r="AE18" s="6">
        <v>73051</v>
      </c>
      <c r="AF18" s="5">
        <v>1</v>
      </c>
      <c r="AG18" s="4" t="s">
        <v>142</v>
      </c>
      <c r="AH18" s="5">
        <v>0</v>
      </c>
      <c r="AI18" s="15">
        <v>-3.6535389999999999E-3</v>
      </c>
    </row>
    <row r="19" spans="1:35" x14ac:dyDescent="0.25">
      <c r="A19" s="8" t="s">
        <v>308</v>
      </c>
      <c r="B19" s="8" t="s">
        <v>19</v>
      </c>
      <c r="C19" s="4" t="s">
        <v>309</v>
      </c>
      <c r="D19" s="10" t="s">
        <v>310</v>
      </c>
      <c r="E19" s="4">
        <v>49281013</v>
      </c>
      <c r="F19" s="4" t="s">
        <v>311</v>
      </c>
      <c r="G19" s="4" t="s">
        <v>313</v>
      </c>
      <c r="H19" s="4" t="s">
        <v>313</v>
      </c>
      <c r="I19" s="5">
        <v>62580</v>
      </c>
      <c r="J19" s="5">
        <v>9.82</v>
      </c>
      <c r="K19" s="19"/>
      <c r="L19" s="5">
        <v>9.8243399999999994</v>
      </c>
      <c r="M19" s="11">
        <v>614807.19720000005</v>
      </c>
      <c r="N19" s="18"/>
      <c r="O19" s="5">
        <v>64</v>
      </c>
      <c r="P19" s="4" t="s">
        <v>150</v>
      </c>
      <c r="Q19" s="4" t="s">
        <v>134</v>
      </c>
      <c r="R19" s="4" t="s">
        <v>135</v>
      </c>
      <c r="S19" s="4" t="s">
        <v>136</v>
      </c>
      <c r="T19" s="4" t="s">
        <v>137</v>
      </c>
      <c r="U19" s="4" t="s">
        <v>138</v>
      </c>
      <c r="V19" s="4" t="s">
        <v>36</v>
      </c>
      <c r="W19" s="14" t="s">
        <v>318</v>
      </c>
      <c r="X19" s="4" t="s">
        <v>319</v>
      </c>
      <c r="Y19" s="5">
        <v>9.82</v>
      </c>
      <c r="Z19" s="4" t="s">
        <v>16</v>
      </c>
      <c r="AA19" s="8" t="s">
        <v>316</v>
      </c>
      <c r="AB19" s="5">
        <v>10</v>
      </c>
      <c r="AC19" s="4" t="s">
        <v>39</v>
      </c>
      <c r="AD19" s="4" t="s">
        <v>0</v>
      </c>
      <c r="AE19" s="6">
        <v>73052</v>
      </c>
      <c r="AF19" s="5">
        <v>30</v>
      </c>
      <c r="AG19" s="4" t="s">
        <v>142</v>
      </c>
      <c r="AH19" s="5">
        <v>0</v>
      </c>
      <c r="AI19" s="15">
        <v>-3.6535389999999999E-3</v>
      </c>
    </row>
    <row r="20" spans="1:35" x14ac:dyDescent="0.25">
      <c r="A20" s="8" t="s">
        <v>127</v>
      </c>
      <c r="B20" s="4" t="s">
        <v>1</v>
      </c>
      <c r="C20" s="4" t="s">
        <v>128</v>
      </c>
      <c r="D20" s="4" t="s">
        <v>129</v>
      </c>
      <c r="E20" s="4" t="s">
        <v>130</v>
      </c>
      <c r="F20" s="4" t="s">
        <v>131</v>
      </c>
      <c r="G20" s="4" t="s">
        <v>132</v>
      </c>
      <c r="H20" s="4" t="s">
        <v>132</v>
      </c>
      <c r="I20" s="5">
        <v>10724</v>
      </c>
      <c r="J20" s="5">
        <v>292.24</v>
      </c>
      <c r="K20" s="7">
        <v>3133981.76</v>
      </c>
      <c r="L20" s="5">
        <v>292.23612000000003</v>
      </c>
      <c r="M20" s="5">
        <v>3133940.1508800001</v>
      </c>
      <c r="N20" s="5">
        <f>M20</f>
        <v>3133940.1508800001</v>
      </c>
      <c r="O20" s="5">
        <v>60.4</v>
      </c>
      <c r="P20" s="4" t="s">
        <v>133</v>
      </c>
      <c r="Q20" s="4" t="s">
        <v>134</v>
      </c>
      <c r="R20" s="8" t="s">
        <v>135</v>
      </c>
      <c r="S20" s="4" t="s">
        <v>136</v>
      </c>
      <c r="T20" s="4" t="s">
        <v>137</v>
      </c>
      <c r="U20" s="4" t="s">
        <v>138</v>
      </c>
      <c r="V20" s="4" t="s">
        <v>139</v>
      </c>
      <c r="W20" s="4" t="s">
        <v>140</v>
      </c>
      <c r="X20" s="4" t="s">
        <v>141</v>
      </c>
      <c r="Y20" s="5">
        <v>292.23</v>
      </c>
      <c r="Z20" s="4" t="s">
        <v>16</v>
      </c>
      <c r="AA20" s="5">
        <v>811.97</v>
      </c>
      <c r="AB20" s="5">
        <v>10</v>
      </c>
      <c r="AC20" s="4" t="s">
        <v>39</v>
      </c>
      <c r="AD20" s="4" t="s">
        <v>0</v>
      </c>
      <c r="AE20" s="6">
        <v>73051</v>
      </c>
      <c r="AF20" s="5">
        <v>1</v>
      </c>
      <c r="AG20" s="4" t="s">
        <v>142</v>
      </c>
      <c r="AH20" s="5">
        <v>1.33E-3</v>
      </c>
      <c r="AI20" s="15">
        <v>-1.3276760000000001E-3</v>
      </c>
    </row>
    <row r="21" spans="1:35" x14ac:dyDescent="0.25">
      <c r="A21" s="4" t="s">
        <v>143</v>
      </c>
      <c r="B21" s="4" t="s">
        <v>1</v>
      </c>
      <c r="C21" s="4" t="s">
        <v>144</v>
      </c>
      <c r="D21" s="4" t="s">
        <v>145</v>
      </c>
      <c r="E21" s="4" t="s">
        <v>146</v>
      </c>
      <c r="F21" s="4" t="s">
        <v>147</v>
      </c>
      <c r="G21" s="4" t="s">
        <v>148</v>
      </c>
      <c r="H21" s="4" t="s">
        <v>149</v>
      </c>
      <c r="I21" s="5">
        <v>134289</v>
      </c>
      <c r="J21" s="5">
        <v>1.19</v>
      </c>
      <c r="K21" s="19">
        <v>533716.19000000006</v>
      </c>
      <c r="L21" s="21"/>
      <c r="M21" s="21"/>
      <c r="N21" s="22"/>
      <c r="O21" s="21"/>
      <c r="P21" s="4" t="s">
        <v>150</v>
      </c>
      <c r="Q21" s="4" t="s">
        <v>151</v>
      </c>
      <c r="R21" s="4" t="s">
        <v>152</v>
      </c>
      <c r="S21" s="4" t="s">
        <v>153</v>
      </c>
      <c r="T21" s="4" t="s">
        <v>154</v>
      </c>
      <c r="U21" s="4" t="s">
        <v>155</v>
      </c>
      <c r="V21" s="4" t="s">
        <v>36</v>
      </c>
      <c r="W21" s="4" t="s">
        <v>156</v>
      </c>
      <c r="X21" s="4" t="s">
        <v>157</v>
      </c>
      <c r="Y21" s="21"/>
      <c r="Z21" s="4" t="s">
        <v>1</v>
      </c>
      <c r="AA21" s="21"/>
      <c r="AB21" s="21"/>
      <c r="AC21" s="23"/>
      <c r="AD21" s="4" t="s">
        <v>0</v>
      </c>
      <c r="AE21" s="6">
        <v>48661</v>
      </c>
      <c r="AF21" s="5">
        <v>28</v>
      </c>
      <c r="AG21" s="4"/>
      <c r="AH21" s="21"/>
      <c r="AI21" s="24"/>
    </row>
    <row r="22" spans="1:35" x14ac:dyDescent="0.25">
      <c r="A22" s="4" t="s">
        <v>143</v>
      </c>
      <c r="B22" s="4" t="s">
        <v>19</v>
      </c>
      <c r="C22" s="4" t="s">
        <v>144</v>
      </c>
      <c r="D22" s="4" t="s">
        <v>145</v>
      </c>
      <c r="E22" s="4" t="s">
        <v>158</v>
      </c>
      <c r="F22" s="4" t="s">
        <v>147</v>
      </c>
      <c r="G22" s="4" t="s">
        <v>159</v>
      </c>
      <c r="H22" s="4" t="s">
        <v>160</v>
      </c>
      <c r="I22" s="5">
        <v>314212</v>
      </c>
      <c r="J22" s="5">
        <v>1.19</v>
      </c>
      <c r="K22" s="19"/>
      <c r="L22" s="21"/>
      <c r="M22" s="21"/>
      <c r="N22" s="22"/>
      <c r="O22" s="21"/>
      <c r="P22" s="4" t="s">
        <v>150</v>
      </c>
      <c r="Q22" s="4" t="s">
        <v>151</v>
      </c>
      <c r="R22" s="4" t="s">
        <v>152</v>
      </c>
      <c r="S22" s="4" t="s">
        <v>153</v>
      </c>
      <c r="T22" s="4" t="s">
        <v>154</v>
      </c>
      <c r="U22" s="4" t="s">
        <v>155</v>
      </c>
      <c r="V22" s="4" t="s">
        <v>36</v>
      </c>
      <c r="W22" s="4" t="s">
        <v>161</v>
      </c>
      <c r="X22" s="4" t="s">
        <v>157</v>
      </c>
      <c r="Y22" s="21"/>
      <c r="Z22" s="4" t="s">
        <v>1</v>
      </c>
      <c r="AA22" s="21"/>
      <c r="AB22" s="21"/>
      <c r="AC22" s="23"/>
      <c r="AD22" s="4" t="s">
        <v>0</v>
      </c>
      <c r="AE22" s="6">
        <v>48661</v>
      </c>
      <c r="AF22" s="5">
        <v>28</v>
      </c>
      <c r="AG22" s="4"/>
      <c r="AH22" s="21"/>
      <c r="AI22" s="24"/>
    </row>
    <row r="23" spans="1:35" x14ac:dyDescent="0.25">
      <c r="A23" s="4" t="s">
        <v>162</v>
      </c>
      <c r="B23" s="4" t="s">
        <v>1</v>
      </c>
      <c r="C23" s="4" t="s">
        <v>163</v>
      </c>
      <c r="D23" s="4" t="s">
        <v>164</v>
      </c>
      <c r="E23" s="4" t="s">
        <v>165</v>
      </c>
      <c r="F23" s="4" t="s">
        <v>166</v>
      </c>
      <c r="G23" s="4" t="s">
        <v>167</v>
      </c>
      <c r="H23" s="4" t="s">
        <v>168</v>
      </c>
      <c r="I23" s="5">
        <v>15675</v>
      </c>
      <c r="J23" s="5">
        <v>89.72</v>
      </c>
      <c r="K23" s="7">
        <v>1406361</v>
      </c>
      <c r="L23" s="21"/>
      <c r="M23" s="21"/>
      <c r="N23" s="21"/>
      <c r="O23" s="21"/>
      <c r="P23" s="4" t="s">
        <v>169</v>
      </c>
      <c r="Q23" s="4" t="s">
        <v>151</v>
      </c>
      <c r="R23" s="4" t="s">
        <v>152</v>
      </c>
      <c r="S23" s="4" t="s">
        <v>153</v>
      </c>
      <c r="T23" s="4" t="s">
        <v>154</v>
      </c>
      <c r="U23" s="4" t="s">
        <v>155</v>
      </c>
      <c r="V23" s="4" t="s">
        <v>139</v>
      </c>
      <c r="W23" s="4" t="s">
        <v>170</v>
      </c>
      <c r="X23" s="4" t="s">
        <v>171</v>
      </c>
      <c r="Y23" s="21"/>
      <c r="Z23" s="4" t="s">
        <v>16</v>
      </c>
      <c r="AA23" s="21"/>
      <c r="AB23" s="21"/>
      <c r="AC23" s="23"/>
      <c r="AD23" s="4" t="s">
        <v>0</v>
      </c>
      <c r="AE23" s="6">
        <v>48959</v>
      </c>
      <c r="AF23" s="5">
        <v>25</v>
      </c>
      <c r="AG23" s="4"/>
      <c r="AH23" s="21"/>
      <c r="AI23" s="24"/>
    </row>
    <row r="24" spans="1:35" x14ac:dyDescent="0.25">
      <c r="A24" s="4" t="s">
        <v>172</v>
      </c>
      <c r="B24" s="4" t="s">
        <v>1</v>
      </c>
      <c r="C24" s="4" t="s">
        <v>173</v>
      </c>
      <c r="D24" s="4" t="s">
        <v>174</v>
      </c>
      <c r="E24" s="4" t="s">
        <v>175</v>
      </c>
      <c r="F24" s="4" t="s">
        <v>176</v>
      </c>
      <c r="G24" s="4" t="s">
        <v>177</v>
      </c>
      <c r="H24" s="4" t="s">
        <v>177</v>
      </c>
      <c r="I24" s="5">
        <v>2319</v>
      </c>
      <c r="J24" s="5">
        <v>269.16000000000003</v>
      </c>
      <c r="K24" s="19">
        <v>755980.72</v>
      </c>
      <c r="L24" s="21"/>
      <c r="M24" s="21"/>
      <c r="N24" s="22"/>
      <c r="O24" s="21"/>
      <c r="P24" s="4" t="s">
        <v>111</v>
      </c>
      <c r="Q24" s="4" t="s">
        <v>178</v>
      </c>
      <c r="R24" s="4" t="s">
        <v>179</v>
      </c>
      <c r="S24" s="4" t="s">
        <v>180</v>
      </c>
      <c r="T24" s="4" t="s">
        <v>181</v>
      </c>
      <c r="U24" s="4" t="s">
        <v>182</v>
      </c>
      <c r="V24" s="4" t="s">
        <v>36</v>
      </c>
      <c r="W24" s="4" t="s">
        <v>183</v>
      </c>
      <c r="X24" s="4" t="s">
        <v>184</v>
      </c>
      <c r="Y24" s="21"/>
      <c r="Z24" s="4" t="s">
        <v>16</v>
      </c>
      <c r="AA24" s="21"/>
      <c r="AB24" s="21"/>
      <c r="AC24" s="23"/>
      <c r="AD24" s="4" t="s">
        <v>0</v>
      </c>
      <c r="AE24" s="6">
        <v>48742</v>
      </c>
      <c r="AF24" s="5">
        <v>14</v>
      </c>
      <c r="AG24" s="4"/>
      <c r="AH24" s="21"/>
      <c r="AI24" s="24"/>
    </row>
    <row r="25" spans="1:35" x14ac:dyDescent="0.25">
      <c r="A25" s="4" t="s">
        <v>172</v>
      </c>
      <c r="B25" s="4" t="s">
        <v>19</v>
      </c>
      <c r="C25" s="4" t="s">
        <v>173</v>
      </c>
      <c r="D25" s="4" t="s">
        <v>174</v>
      </c>
      <c r="E25" s="4" t="s">
        <v>185</v>
      </c>
      <c r="F25" s="4" t="s">
        <v>176</v>
      </c>
      <c r="G25" s="4" t="s">
        <v>186</v>
      </c>
      <c r="H25" s="4" t="s">
        <v>186</v>
      </c>
      <c r="I25" s="5">
        <v>653</v>
      </c>
      <c r="J25" s="5">
        <v>179.44</v>
      </c>
      <c r="K25" s="19"/>
      <c r="L25" s="21"/>
      <c r="M25" s="21"/>
      <c r="N25" s="22"/>
      <c r="O25" s="21"/>
      <c r="P25" s="4" t="s">
        <v>111</v>
      </c>
      <c r="Q25" s="4" t="s">
        <v>178</v>
      </c>
      <c r="R25" s="4" t="s">
        <v>179</v>
      </c>
      <c r="S25" s="4" t="s">
        <v>180</v>
      </c>
      <c r="T25" s="4" t="s">
        <v>181</v>
      </c>
      <c r="U25" s="4" t="s">
        <v>182</v>
      </c>
      <c r="V25" s="4" t="s">
        <v>36</v>
      </c>
      <c r="W25" s="4" t="s">
        <v>187</v>
      </c>
      <c r="X25" s="4" t="s">
        <v>188</v>
      </c>
      <c r="Y25" s="21"/>
      <c r="Z25" s="4" t="s">
        <v>16</v>
      </c>
      <c r="AA25" s="21"/>
      <c r="AB25" s="21"/>
      <c r="AC25" s="23"/>
      <c r="AD25" s="4" t="s">
        <v>0</v>
      </c>
      <c r="AE25" s="6">
        <v>48742</v>
      </c>
      <c r="AF25" s="5">
        <v>14</v>
      </c>
      <c r="AG25" s="4"/>
      <c r="AH25" s="21"/>
      <c r="AI25" s="24"/>
    </row>
    <row r="26" spans="1:35" x14ac:dyDescent="0.25">
      <c r="A26" s="4" t="s">
        <v>172</v>
      </c>
      <c r="B26" s="4" t="s">
        <v>81</v>
      </c>
      <c r="C26" s="4" t="s">
        <v>173</v>
      </c>
      <c r="D26" s="4" t="s">
        <v>174</v>
      </c>
      <c r="E26" s="4" t="s">
        <v>189</v>
      </c>
      <c r="F26" s="4" t="s">
        <v>176</v>
      </c>
      <c r="G26" s="4" t="s">
        <v>190</v>
      </c>
      <c r="H26" s="4" t="s">
        <v>190</v>
      </c>
      <c r="I26" s="5">
        <v>163</v>
      </c>
      <c r="J26" s="5">
        <v>89.72</v>
      </c>
      <c r="K26" s="19"/>
      <c r="L26" s="21"/>
      <c r="M26" s="21"/>
      <c r="N26" s="22"/>
      <c r="O26" s="21"/>
      <c r="P26" s="4" t="s">
        <v>111</v>
      </c>
      <c r="Q26" s="4" t="s">
        <v>178</v>
      </c>
      <c r="R26" s="4" t="s">
        <v>179</v>
      </c>
      <c r="S26" s="4" t="s">
        <v>180</v>
      </c>
      <c r="T26" s="4" t="s">
        <v>181</v>
      </c>
      <c r="U26" s="4" t="s">
        <v>182</v>
      </c>
      <c r="V26" s="4" t="s">
        <v>36</v>
      </c>
      <c r="W26" s="4" t="s">
        <v>191</v>
      </c>
      <c r="X26" s="4" t="s">
        <v>192</v>
      </c>
      <c r="Y26" s="21"/>
      <c r="Z26" s="4" t="s">
        <v>16</v>
      </c>
      <c r="AA26" s="21"/>
      <c r="AB26" s="21"/>
      <c r="AC26" s="23"/>
      <c r="AD26" s="4" t="s">
        <v>0</v>
      </c>
      <c r="AE26" s="6">
        <v>48742</v>
      </c>
      <c r="AF26" s="5">
        <v>14</v>
      </c>
      <c r="AG26" s="4"/>
      <c r="AH26" s="21"/>
      <c r="AI26" s="24"/>
    </row>
    <row r="27" spans="1:35" x14ac:dyDescent="0.25">
      <c r="A27" s="4" t="s">
        <v>193</v>
      </c>
      <c r="B27" s="4" t="s">
        <v>1</v>
      </c>
      <c r="C27" s="4" t="s">
        <v>194</v>
      </c>
      <c r="D27" s="4" t="s">
        <v>195</v>
      </c>
      <c r="E27" s="4" t="s">
        <v>196</v>
      </c>
      <c r="F27" s="4" t="s">
        <v>197</v>
      </c>
      <c r="G27" s="4" t="s">
        <v>63</v>
      </c>
      <c r="H27" s="4" t="s">
        <v>198</v>
      </c>
      <c r="I27" s="5">
        <v>27672</v>
      </c>
      <c r="J27" s="5">
        <v>2.99</v>
      </c>
      <c r="K27" s="19">
        <v>680529.9800000001</v>
      </c>
      <c r="L27" s="5">
        <v>2.99</v>
      </c>
      <c r="M27" s="5">
        <v>82739.28</v>
      </c>
      <c r="N27" s="18">
        <f>SUM(M27,M28,M29,M30,M31,M32,M33,M34,M35)</f>
        <v>680529.9800000001</v>
      </c>
      <c r="O27" s="5">
        <v>64.27</v>
      </c>
      <c r="P27" s="4" t="s">
        <v>63</v>
      </c>
      <c r="Q27" s="4" t="s">
        <v>199</v>
      </c>
      <c r="R27" s="4" t="s">
        <v>200</v>
      </c>
      <c r="S27" s="4" t="s">
        <v>201</v>
      </c>
      <c r="T27" s="4" t="s">
        <v>202</v>
      </c>
      <c r="U27" s="4" t="s">
        <v>203</v>
      </c>
      <c r="V27" s="4" t="s">
        <v>36</v>
      </c>
      <c r="W27" s="4" t="s">
        <v>204</v>
      </c>
      <c r="X27" s="4" t="s">
        <v>205</v>
      </c>
      <c r="Y27" s="5">
        <v>2.99</v>
      </c>
      <c r="Z27" s="4" t="s">
        <v>206</v>
      </c>
      <c r="AA27" s="5">
        <v>232.33</v>
      </c>
      <c r="AB27" s="5">
        <v>10</v>
      </c>
      <c r="AC27" s="4" t="s">
        <v>39</v>
      </c>
      <c r="AD27" s="4" t="s">
        <v>0</v>
      </c>
      <c r="AE27" s="6">
        <v>47959</v>
      </c>
      <c r="AF27" s="5">
        <v>28</v>
      </c>
      <c r="AG27" s="4" t="s">
        <v>207</v>
      </c>
      <c r="AH27" s="5">
        <v>40.6</v>
      </c>
      <c r="AI27" s="15">
        <v>0</v>
      </c>
    </row>
    <row r="28" spans="1:35" x14ac:dyDescent="0.25">
      <c r="A28" s="4" t="s">
        <v>193</v>
      </c>
      <c r="B28" s="4" t="s">
        <v>19</v>
      </c>
      <c r="C28" s="4" t="s">
        <v>194</v>
      </c>
      <c r="D28" s="4" t="s">
        <v>195</v>
      </c>
      <c r="E28" s="4" t="s">
        <v>208</v>
      </c>
      <c r="F28" s="4" t="s">
        <v>197</v>
      </c>
      <c r="G28" s="4" t="s">
        <v>63</v>
      </c>
      <c r="H28" s="4" t="s">
        <v>198</v>
      </c>
      <c r="I28" s="5">
        <v>23359</v>
      </c>
      <c r="J28" s="5">
        <v>2.99</v>
      </c>
      <c r="K28" s="19"/>
      <c r="L28" s="5">
        <v>2.99</v>
      </c>
      <c r="M28" s="5">
        <v>69843.41</v>
      </c>
      <c r="N28" s="18"/>
      <c r="O28" s="5">
        <v>64.27</v>
      </c>
      <c r="P28" s="4" t="s">
        <v>63</v>
      </c>
      <c r="Q28" s="4" t="s">
        <v>199</v>
      </c>
      <c r="R28" s="4" t="s">
        <v>200</v>
      </c>
      <c r="S28" s="4" t="s">
        <v>201</v>
      </c>
      <c r="T28" s="4" t="s">
        <v>202</v>
      </c>
      <c r="U28" s="4" t="s">
        <v>203</v>
      </c>
      <c r="V28" s="4" t="s">
        <v>36</v>
      </c>
      <c r="W28" s="4" t="s">
        <v>209</v>
      </c>
      <c r="X28" s="4" t="s">
        <v>210</v>
      </c>
      <c r="Y28" s="5">
        <v>2.99</v>
      </c>
      <c r="Z28" s="4" t="s">
        <v>206</v>
      </c>
      <c r="AA28" s="5">
        <v>116.15</v>
      </c>
      <c r="AB28" s="5">
        <v>10</v>
      </c>
      <c r="AC28" s="4" t="s">
        <v>39</v>
      </c>
      <c r="AD28" s="4" t="s">
        <v>0</v>
      </c>
      <c r="AE28" s="6">
        <v>47959</v>
      </c>
      <c r="AF28" s="5">
        <v>14</v>
      </c>
      <c r="AG28" s="4" t="s">
        <v>207</v>
      </c>
      <c r="AH28" s="5">
        <v>40.6</v>
      </c>
      <c r="AI28" s="15">
        <v>0</v>
      </c>
    </row>
    <row r="29" spans="1:35" x14ac:dyDescent="0.25">
      <c r="A29" s="4" t="s">
        <v>193</v>
      </c>
      <c r="B29" s="4" t="s">
        <v>81</v>
      </c>
      <c r="C29" s="4" t="s">
        <v>194</v>
      </c>
      <c r="D29" s="4" t="s">
        <v>195</v>
      </c>
      <c r="E29" s="4" t="s">
        <v>211</v>
      </c>
      <c r="F29" s="4" t="s">
        <v>197</v>
      </c>
      <c r="G29" s="4" t="s">
        <v>63</v>
      </c>
      <c r="H29" s="4" t="s">
        <v>198</v>
      </c>
      <c r="I29" s="5">
        <v>27672</v>
      </c>
      <c r="J29" s="5">
        <v>2.99</v>
      </c>
      <c r="K29" s="19"/>
      <c r="L29" s="5">
        <v>2.99</v>
      </c>
      <c r="M29" s="5">
        <v>82739.28</v>
      </c>
      <c r="N29" s="18"/>
      <c r="O29" s="5">
        <v>64.27</v>
      </c>
      <c r="P29" s="4" t="s">
        <v>63</v>
      </c>
      <c r="Q29" s="4" t="s">
        <v>199</v>
      </c>
      <c r="R29" s="4" t="s">
        <v>200</v>
      </c>
      <c r="S29" s="4" t="s">
        <v>201</v>
      </c>
      <c r="T29" s="4" t="s">
        <v>202</v>
      </c>
      <c r="U29" s="4" t="s">
        <v>203</v>
      </c>
      <c r="V29" s="4" t="s">
        <v>36</v>
      </c>
      <c r="W29" s="4" t="s">
        <v>212</v>
      </c>
      <c r="X29" s="4" t="s">
        <v>213</v>
      </c>
      <c r="Y29" s="5">
        <v>2.99</v>
      </c>
      <c r="Z29" s="4" t="s">
        <v>206</v>
      </c>
      <c r="AA29" s="5">
        <v>232.33</v>
      </c>
      <c r="AB29" s="5">
        <v>10</v>
      </c>
      <c r="AC29" s="4" t="s">
        <v>39</v>
      </c>
      <c r="AD29" s="4" t="s">
        <v>0</v>
      </c>
      <c r="AE29" s="6">
        <v>47959</v>
      </c>
      <c r="AF29" s="5">
        <v>28</v>
      </c>
      <c r="AG29" s="4" t="s">
        <v>207</v>
      </c>
      <c r="AH29" s="5">
        <v>40.6</v>
      </c>
      <c r="AI29" s="15">
        <v>0</v>
      </c>
    </row>
    <row r="30" spans="1:35" x14ac:dyDescent="0.25">
      <c r="A30" s="4" t="s">
        <v>193</v>
      </c>
      <c r="B30" s="4" t="s">
        <v>87</v>
      </c>
      <c r="C30" s="4" t="s">
        <v>194</v>
      </c>
      <c r="D30" s="4" t="s">
        <v>195</v>
      </c>
      <c r="E30" s="4" t="s">
        <v>214</v>
      </c>
      <c r="F30" s="4" t="s">
        <v>197</v>
      </c>
      <c r="G30" s="4" t="s">
        <v>63</v>
      </c>
      <c r="H30" s="4" t="s">
        <v>198</v>
      </c>
      <c r="I30" s="5">
        <v>23359</v>
      </c>
      <c r="J30" s="5">
        <v>2.99</v>
      </c>
      <c r="K30" s="19"/>
      <c r="L30" s="5">
        <v>2.99</v>
      </c>
      <c r="M30" s="5">
        <v>69843.41</v>
      </c>
      <c r="N30" s="18"/>
      <c r="O30" s="5">
        <v>64.27</v>
      </c>
      <c r="P30" s="4" t="s">
        <v>63</v>
      </c>
      <c r="Q30" s="4" t="s">
        <v>199</v>
      </c>
      <c r="R30" s="4" t="s">
        <v>200</v>
      </c>
      <c r="S30" s="4" t="s">
        <v>201</v>
      </c>
      <c r="T30" s="4" t="s">
        <v>202</v>
      </c>
      <c r="U30" s="4" t="s">
        <v>203</v>
      </c>
      <c r="V30" s="4" t="s">
        <v>36</v>
      </c>
      <c r="W30" s="4" t="s">
        <v>215</v>
      </c>
      <c r="X30" s="4" t="s">
        <v>216</v>
      </c>
      <c r="Y30" s="5">
        <v>2.99</v>
      </c>
      <c r="Z30" s="4" t="s">
        <v>206</v>
      </c>
      <c r="AA30" s="5">
        <v>116.15</v>
      </c>
      <c r="AB30" s="5">
        <v>10</v>
      </c>
      <c r="AC30" s="4" t="s">
        <v>39</v>
      </c>
      <c r="AD30" s="4" t="s">
        <v>0</v>
      </c>
      <c r="AE30" s="6">
        <v>47959</v>
      </c>
      <c r="AF30" s="5">
        <v>14</v>
      </c>
      <c r="AG30" s="4" t="s">
        <v>207</v>
      </c>
      <c r="AH30" s="5">
        <v>40.6</v>
      </c>
      <c r="AI30" s="15">
        <v>0</v>
      </c>
    </row>
    <row r="31" spans="1:35" x14ac:dyDescent="0.25">
      <c r="A31" s="4" t="s">
        <v>193</v>
      </c>
      <c r="B31" s="4" t="s">
        <v>89</v>
      </c>
      <c r="C31" s="4" t="s">
        <v>194</v>
      </c>
      <c r="D31" s="4" t="s">
        <v>195</v>
      </c>
      <c r="E31" s="4" t="s">
        <v>217</v>
      </c>
      <c r="F31" s="4" t="s">
        <v>197</v>
      </c>
      <c r="G31" s="4" t="s">
        <v>63</v>
      </c>
      <c r="H31" s="4" t="s">
        <v>198</v>
      </c>
      <c r="I31" s="5">
        <v>27672</v>
      </c>
      <c r="J31" s="5">
        <v>2.99</v>
      </c>
      <c r="K31" s="19"/>
      <c r="L31" s="5">
        <v>2.99</v>
      </c>
      <c r="M31" s="5">
        <v>82739.28</v>
      </c>
      <c r="N31" s="18"/>
      <c r="O31" s="5">
        <v>64.27</v>
      </c>
      <c r="P31" s="4" t="s">
        <v>63</v>
      </c>
      <c r="Q31" s="4" t="s">
        <v>199</v>
      </c>
      <c r="R31" s="4" t="s">
        <v>200</v>
      </c>
      <c r="S31" s="4" t="s">
        <v>201</v>
      </c>
      <c r="T31" s="4" t="s">
        <v>202</v>
      </c>
      <c r="U31" s="4" t="s">
        <v>203</v>
      </c>
      <c r="V31" s="4" t="s">
        <v>36</v>
      </c>
      <c r="W31" s="4" t="s">
        <v>218</v>
      </c>
      <c r="X31" s="4" t="s">
        <v>219</v>
      </c>
      <c r="Y31" s="5">
        <v>2.99</v>
      </c>
      <c r="Z31" s="4" t="s">
        <v>206</v>
      </c>
      <c r="AA31" s="5">
        <v>232.33</v>
      </c>
      <c r="AB31" s="5">
        <v>10</v>
      </c>
      <c r="AC31" s="4" t="s">
        <v>39</v>
      </c>
      <c r="AD31" s="4" t="s">
        <v>0</v>
      </c>
      <c r="AE31" s="6">
        <v>47959</v>
      </c>
      <c r="AF31" s="5">
        <v>28</v>
      </c>
      <c r="AG31" s="4" t="s">
        <v>207</v>
      </c>
      <c r="AH31" s="5">
        <v>40.6</v>
      </c>
      <c r="AI31" s="15">
        <v>0</v>
      </c>
    </row>
    <row r="32" spans="1:35" x14ac:dyDescent="0.25">
      <c r="A32" s="4" t="s">
        <v>193</v>
      </c>
      <c r="B32" s="4" t="s">
        <v>220</v>
      </c>
      <c r="C32" s="4" t="s">
        <v>194</v>
      </c>
      <c r="D32" s="4" t="s">
        <v>195</v>
      </c>
      <c r="E32" s="4" t="s">
        <v>221</v>
      </c>
      <c r="F32" s="4" t="s">
        <v>197</v>
      </c>
      <c r="G32" s="4" t="s">
        <v>63</v>
      </c>
      <c r="H32" s="4" t="s">
        <v>198</v>
      </c>
      <c r="I32" s="5">
        <v>23359</v>
      </c>
      <c r="J32" s="5">
        <v>2.99</v>
      </c>
      <c r="K32" s="19"/>
      <c r="L32" s="5">
        <v>2.99</v>
      </c>
      <c r="M32" s="5">
        <v>69843.41</v>
      </c>
      <c r="N32" s="18"/>
      <c r="O32" s="5">
        <v>64.27</v>
      </c>
      <c r="P32" s="4" t="s">
        <v>63</v>
      </c>
      <c r="Q32" s="4" t="s">
        <v>199</v>
      </c>
      <c r="R32" s="4" t="s">
        <v>200</v>
      </c>
      <c r="S32" s="4" t="s">
        <v>201</v>
      </c>
      <c r="T32" s="4" t="s">
        <v>202</v>
      </c>
      <c r="U32" s="4" t="s">
        <v>203</v>
      </c>
      <c r="V32" s="4" t="s">
        <v>36</v>
      </c>
      <c r="W32" s="4" t="s">
        <v>222</v>
      </c>
      <c r="X32" s="4" t="s">
        <v>223</v>
      </c>
      <c r="Y32" s="5">
        <v>2.99</v>
      </c>
      <c r="Z32" s="4" t="s">
        <v>206</v>
      </c>
      <c r="AA32" s="5">
        <v>116.15</v>
      </c>
      <c r="AB32" s="5">
        <v>10</v>
      </c>
      <c r="AC32" s="4" t="s">
        <v>39</v>
      </c>
      <c r="AD32" s="4" t="s">
        <v>0</v>
      </c>
      <c r="AE32" s="6">
        <v>47959</v>
      </c>
      <c r="AF32" s="5">
        <v>14</v>
      </c>
      <c r="AG32" s="4" t="s">
        <v>207</v>
      </c>
      <c r="AH32" s="5">
        <v>40.6</v>
      </c>
      <c r="AI32" s="15">
        <v>0</v>
      </c>
    </row>
    <row r="33" spans="1:35" x14ac:dyDescent="0.25">
      <c r="A33" s="4" t="s">
        <v>193</v>
      </c>
      <c r="B33" s="4" t="s">
        <v>224</v>
      </c>
      <c r="C33" s="4" t="s">
        <v>194</v>
      </c>
      <c r="D33" s="4" t="s">
        <v>195</v>
      </c>
      <c r="E33" s="4" t="s">
        <v>225</v>
      </c>
      <c r="F33" s="4" t="s">
        <v>197</v>
      </c>
      <c r="G33" s="4" t="s">
        <v>63</v>
      </c>
      <c r="H33" s="4" t="s">
        <v>198</v>
      </c>
      <c r="I33" s="5">
        <v>27672</v>
      </c>
      <c r="J33" s="5">
        <v>2.99</v>
      </c>
      <c r="K33" s="19"/>
      <c r="L33" s="5">
        <v>2.99</v>
      </c>
      <c r="M33" s="5">
        <v>82739.28</v>
      </c>
      <c r="N33" s="18"/>
      <c r="O33" s="5">
        <v>64.27</v>
      </c>
      <c r="P33" s="4" t="s">
        <v>63</v>
      </c>
      <c r="Q33" s="4" t="s">
        <v>199</v>
      </c>
      <c r="R33" s="4" t="s">
        <v>200</v>
      </c>
      <c r="S33" s="4" t="s">
        <v>201</v>
      </c>
      <c r="T33" s="4" t="s">
        <v>202</v>
      </c>
      <c r="U33" s="4" t="s">
        <v>203</v>
      </c>
      <c r="V33" s="4" t="s">
        <v>36</v>
      </c>
      <c r="W33" s="4" t="s">
        <v>226</v>
      </c>
      <c r="X33" s="4" t="s">
        <v>227</v>
      </c>
      <c r="Y33" s="5">
        <v>2.99</v>
      </c>
      <c r="Z33" s="4" t="s">
        <v>206</v>
      </c>
      <c r="AA33" s="5">
        <v>232.33</v>
      </c>
      <c r="AB33" s="5">
        <v>10</v>
      </c>
      <c r="AC33" s="4" t="s">
        <v>39</v>
      </c>
      <c r="AD33" s="4" t="s">
        <v>0</v>
      </c>
      <c r="AE33" s="6">
        <v>47959</v>
      </c>
      <c r="AF33" s="5">
        <v>28</v>
      </c>
      <c r="AG33" s="4" t="s">
        <v>207</v>
      </c>
      <c r="AH33" s="5">
        <v>40.6</v>
      </c>
      <c r="AI33" s="15">
        <v>0</v>
      </c>
    </row>
    <row r="34" spans="1:35" x14ac:dyDescent="0.25">
      <c r="A34" s="4" t="s">
        <v>193</v>
      </c>
      <c r="B34" s="4" t="s">
        <v>16</v>
      </c>
      <c r="C34" s="4" t="s">
        <v>194</v>
      </c>
      <c r="D34" s="4" t="s">
        <v>195</v>
      </c>
      <c r="E34" s="4" t="s">
        <v>228</v>
      </c>
      <c r="F34" s="4" t="s">
        <v>197</v>
      </c>
      <c r="G34" s="4" t="s">
        <v>63</v>
      </c>
      <c r="H34" s="4" t="s">
        <v>198</v>
      </c>
      <c r="I34" s="5">
        <v>23359</v>
      </c>
      <c r="J34" s="5">
        <v>2.99</v>
      </c>
      <c r="K34" s="19"/>
      <c r="L34" s="5">
        <v>2.99</v>
      </c>
      <c r="M34" s="5">
        <v>69843.41</v>
      </c>
      <c r="N34" s="18"/>
      <c r="O34" s="5">
        <v>64.27</v>
      </c>
      <c r="P34" s="4" t="s">
        <v>63</v>
      </c>
      <c r="Q34" s="4" t="s">
        <v>199</v>
      </c>
      <c r="R34" s="4" t="s">
        <v>200</v>
      </c>
      <c r="S34" s="4" t="s">
        <v>201</v>
      </c>
      <c r="T34" s="4" t="s">
        <v>202</v>
      </c>
      <c r="U34" s="4" t="s">
        <v>203</v>
      </c>
      <c r="V34" s="4" t="s">
        <v>36</v>
      </c>
      <c r="W34" s="4" t="s">
        <v>229</v>
      </c>
      <c r="X34" s="4" t="s">
        <v>230</v>
      </c>
      <c r="Y34" s="5">
        <v>2.99</v>
      </c>
      <c r="Z34" s="4" t="s">
        <v>206</v>
      </c>
      <c r="AA34" s="5">
        <v>116.15</v>
      </c>
      <c r="AB34" s="5">
        <v>10</v>
      </c>
      <c r="AC34" s="4" t="s">
        <v>39</v>
      </c>
      <c r="AD34" s="4" t="s">
        <v>0</v>
      </c>
      <c r="AE34" s="6">
        <v>47959</v>
      </c>
      <c r="AF34" s="5">
        <v>14</v>
      </c>
      <c r="AG34" s="4" t="s">
        <v>207</v>
      </c>
      <c r="AH34" s="5">
        <v>40.6</v>
      </c>
      <c r="AI34" s="15">
        <v>0</v>
      </c>
    </row>
    <row r="35" spans="1:35" x14ac:dyDescent="0.25">
      <c r="A35" s="4" t="s">
        <v>193</v>
      </c>
      <c r="B35" s="4" t="s">
        <v>231</v>
      </c>
      <c r="C35" s="4" t="s">
        <v>194</v>
      </c>
      <c r="D35" s="4" t="s">
        <v>195</v>
      </c>
      <c r="E35" s="4" t="s">
        <v>232</v>
      </c>
      <c r="F35" s="4" t="s">
        <v>197</v>
      </c>
      <c r="G35" s="4" t="s">
        <v>63</v>
      </c>
      <c r="H35" s="4" t="s">
        <v>198</v>
      </c>
      <c r="I35" s="5">
        <v>23478</v>
      </c>
      <c r="J35" s="5">
        <v>2.99</v>
      </c>
      <c r="K35" s="19"/>
      <c r="L35" s="5">
        <v>2.99</v>
      </c>
      <c r="M35" s="5">
        <v>70199.22</v>
      </c>
      <c r="N35" s="18"/>
      <c r="O35" s="5">
        <v>64.27</v>
      </c>
      <c r="P35" s="4" t="s">
        <v>63</v>
      </c>
      <c r="Q35" s="4" t="s">
        <v>199</v>
      </c>
      <c r="R35" s="4" t="s">
        <v>200</v>
      </c>
      <c r="S35" s="4" t="s">
        <v>201</v>
      </c>
      <c r="T35" s="4" t="s">
        <v>202</v>
      </c>
      <c r="U35" s="4" t="s">
        <v>203</v>
      </c>
      <c r="V35" s="4" t="s">
        <v>36</v>
      </c>
      <c r="W35" s="4" t="s">
        <v>233</v>
      </c>
      <c r="X35" s="4" t="s">
        <v>234</v>
      </c>
      <c r="Y35" s="5">
        <v>2.99</v>
      </c>
      <c r="Z35" s="4" t="s">
        <v>206</v>
      </c>
      <c r="AA35" s="5">
        <v>232.33</v>
      </c>
      <c r="AB35" s="5">
        <v>10</v>
      </c>
      <c r="AC35" s="4" t="s">
        <v>39</v>
      </c>
      <c r="AD35" s="4" t="s">
        <v>0</v>
      </c>
      <c r="AE35" s="6">
        <v>47959</v>
      </c>
      <c r="AF35" s="5">
        <v>28</v>
      </c>
      <c r="AG35" s="4" t="s">
        <v>207</v>
      </c>
      <c r="AH35" s="5">
        <v>40.6</v>
      </c>
      <c r="AI35" s="15">
        <v>0</v>
      </c>
    </row>
    <row r="36" spans="1:35" x14ac:dyDescent="0.25">
      <c r="A36" s="4" t="s">
        <v>235</v>
      </c>
      <c r="B36" s="4" t="s">
        <v>1</v>
      </c>
      <c r="C36" s="4" t="s">
        <v>236</v>
      </c>
      <c r="D36" s="4" t="s">
        <v>237</v>
      </c>
      <c r="E36" s="4" t="s">
        <v>238</v>
      </c>
      <c r="F36" s="4" t="s">
        <v>239</v>
      </c>
      <c r="G36" s="4" t="s">
        <v>240</v>
      </c>
      <c r="H36" s="4" t="s">
        <v>241</v>
      </c>
      <c r="I36" s="5">
        <v>4106</v>
      </c>
      <c r="J36" s="5">
        <v>81.8</v>
      </c>
      <c r="K36" s="7">
        <v>335870.8</v>
      </c>
      <c r="L36" s="5">
        <v>81</v>
      </c>
      <c r="M36" s="5">
        <v>332586</v>
      </c>
      <c r="N36" s="5">
        <f>M36</f>
        <v>332586</v>
      </c>
      <c r="O36" s="5">
        <v>50.5</v>
      </c>
      <c r="P36" s="4" t="s">
        <v>242</v>
      </c>
      <c r="Q36" s="4" t="s">
        <v>243</v>
      </c>
      <c r="R36" s="4" t="s">
        <v>244</v>
      </c>
      <c r="S36" s="4" t="s">
        <v>245</v>
      </c>
      <c r="T36" s="4" t="s">
        <v>246</v>
      </c>
      <c r="U36" s="4" t="s">
        <v>247</v>
      </c>
      <c r="V36" s="4" t="s">
        <v>248</v>
      </c>
      <c r="W36" s="4" t="s">
        <v>238</v>
      </c>
      <c r="X36" s="4" t="s">
        <v>249</v>
      </c>
      <c r="Y36" s="5">
        <v>1636.36</v>
      </c>
      <c r="Z36" s="8" t="s">
        <v>81</v>
      </c>
      <c r="AA36" s="5">
        <v>1800</v>
      </c>
      <c r="AB36" s="5">
        <v>10</v>
      </c>
      <c r="AC36" s="4" t="s">
        <v>250</v>
      </c>
      <c r="AD36" s="4" t="s">
        <v>0</v>
      </c>
      <c r="AE36" s="6">
        <v>2958101</v>
      </c>
      <c r="AF36" s="5">
        <v>10</v>
      </c>
      <c r="AG36" s="4" t="s">
        <v>18</v>
      </c>
      <c r="AH36" s="5">
        <v>0.99799000000000004</v>
      </c>
      <c r="AI36" s="15">
        <v>-0.97799510999999995</v>
      </c>
    </row>
    <row r="37" spans="1:35" x14ac:dyDescent="0.25">
      <c r="A37" s="4" t="s">
        <v>251</v>
      </c>
      <c r="B37" s="4" t="s">
        <v>1</v>
      </c>
      <c r="C37" s="4" t="s">
        <v>252</v>
      </c>
      <c r="D37" s="4" t="s">
        <v>253</v>
      </c>
      <c r="E37" s="4" t="s">
        <v>254</v>
      </c>
      <c r="F37" s="4" t="s">
        <v>255</v>
      </c>
      <c r="G37" s="4" t="s">
        <v>190</v>
      </c>
      <c r="H37" s="4" t="s">
        <v>190</v>
      </c>
      <c r="I37" s="5">
        <v>20580</v>
      </c>
      <c r="J37" s="5">
        <v>5.3579999999999997</v>
      </c>
      <c r="K37" s="19">
        <v>3132035</v>
      </c>
      <c r="L37" s="5">
        <v>5.3574999999999999</v>
      </c>
      <c r="M37" s="5">
        <v>110257.35</v>
      </c>
      <c r="N37" s="18">
        <f>SUM(M37,M38)</f>
        <v>3130839.5411999999</v>
      </c>
      <c r="O37" s="5">
        <v>37.47</v>
      </c>
      <c r="P37" s="4" t="s">
        <v>256</v>
      </c>
      <c r="Q37" s="4" t="s">
        <v>257</v>
      </c>
      <c r="R37" s="4" t="s">
        <v>258</v>
      </c>
      <c r="S37" s="4" t="s">
        <v>259</v>
      </c>
      <c r="T37" s="4" t="s">
        <v>260</v>
      </c>
      <c r="U37" s="4" t="s">
        <v>261</v>
      </c>
      <c r="V37" s="4" t="s">
        <v>262</v>
      </c>
      <c r="W37" s="4" t="s">
        <v>255</v>
      </c>
      <c r="X37" s="4" t="s">
        <v>263</v>
      </c>
      <c r="Y37" s="5">
        <v>8.57</v>
      </c>
      <c r="Z37" s="4" t="s">
        <v>206</v>
      </c>
      <c r="AA37" s="5">
        <v>424.22</v>
      </c>
      <c r="AB37" s="5">
        <v>10</v>
      </c>
      <c r="AC37" s="4" t="s">
        <v>264</v>
      </c>
      <c r="AD37" s="4" t="s">
        <v>0</v>
      </c>
      <c r="AE37" s="6">
        <v>45502</v>
      </c>
      <c r="AF37" s="5">
        <v>30</v>
      </c>
      <c r="AG37" s="4" t="s">
        <v>265</v>
      </c>
      <c r="AH37" s="5">
        <v>0</v>
      </c>
      <c r="AI37" s="15">
        <v>-3.8168755999999998E-2</v>
      </c>
    </row>
    <row r="38" spans="1:35" x14ac:dyDescent="0.25">
      <c r="A38" s="4" t="s">
        <v>251</v>
      </c>
      <c r="B38" s="4" t="s">
        <v>19</v>
      </c>
      <c r="C38" s="4" t="s">
        <v>252</v>
      </c>
      <c r="D38" s="4" t="s">
        <v>253</v>
      </c>
      <c r="E38" s="4" t="s">
        <v>266</v>
      </c>
      <c r="F38" s="4" t="s">
        <v>255</v>
      </c>
      <c r="G38" s="4" t="s">
        <v>267</v>
      </c>
      <c r="H38" s="4" t="s">
        <v>267</v>
      </c>
      <c r="I38" s="5">
        <v>423276</v>
      </c>
      <c r="J38" s="5">
        <v>7.1390000000000002</v>
      </c>
      <c r="K38" s="19"/>
      <c r="L38" s="5">
        <v>7.1361999999999997</v>
      </c>
      <c r="M38" s="5">
        <v>3020582.1911999998</v>
      </c>
      <c r="N38" s="18"/>
      <c r="O38" s="5">
        <v>37.47</v>
      </c>
      <c r="P38" s="4" t="s">
        <v>256</v>
      </c>
      <c r="Q38" s="4" t="s">
        <v>257</v>
      </c>
      <c r="R38" s="4" t="s">
        <v>258</v>
      </c>
      <c r="S38" s="4" t="s">
        <v>259</v>
      </c>
      <c r="T38" s="4" t="s">
        <v>260</v>
      </c>
      <c r="U38" s="4" t="s">
        <v>261</v>
      </c>
      <c r="V38" s="4" t="s">
        <v>262</v>
      </c>
      <c r="W38" s="4" t="s">
        <v>255</v>
      </c>
      <c r="X38" s="4" t="s">
        <v>268</v>
      </c>
      <c r="Y38" s="5">
        <v>11.41</v>
      </c>
      <c r="Z38" s="4" t="s">
        <v>206</v>
      </c>
      <c r="AA38" s="5">
        <v>565.05999999999995</v>
      </c>
      <c r="AB38" s="5">
        <v>10</v>
      </c>
      <c r="AC38" s="4" t="s">
        <v>264</v>
      </c>
      <c r="AD38" s="4" t="s">
        <v>0</v>
      </c>
      <c r="AE38" s="6">
        <v>45502</v>
      </c>
      <c r="AF38" s="5">
        <v>30</v>
      </c>
      <c r="AG38" s="4" t="s">
        <v>265</v>
      </c>
      <c r="AH38" s="5">
        <v>0</v>
      </c>
      <c r="AI38" s="15">
        <v>-3.8168755999999998E-2</v>
      </c>
    </row>
    <row r="39" spans="1:35" x14ac:dyDescent="0.25">
      <c r="A39" s="4" t="s">
        <v>269</v>
      </c>
      <c r="B39" s="4" t="s">
        <v>1</v>
      </c>
      <c r="C39" s="4" t="s">
        <v>270</v>
      </c>
      <c r="D39" s="4" t="s">
        <v>271</v>
      </c>
      <c r="E39" s="4" t="s">
        <v>272</v>
      </c>
      <c r="F39" s="4" t="s">
        <v>273</v>
      </c>
      <c r="G39" s="4" t="s">
        <v>71</v>
      </c>
      <c r="H39" s="4" t="s">
        <v>71</v>
      </c>
      <c r="I39" s="5">
        <v>821031</v>
      </c>
      <c r="J39" s="5">
        <v>1.05</v>
      </c>
      <c r="K39" s="7">
        <v>862082.55</v>
      </c>
      <c r="L39" s="21"/>
      <c r="M39" s="21"/>
      <c r="N39" s="21"/>
      <c r="O39" s="21"/>
      <c r="P39" s="4" t="s">
        <v>274</v>
      </c>
      <c r="Q39" s="4" t="s">
        <v>275</v>
      </c>
      <c r="R39" s="4" t="s">
        <v>276</v>
      </c>
      <c r="S39" s="4" t="s">
        <v>277</v>
      </c>
      <c r="T39" s="4" t="s">
        <v>278</v>
      </c>
      <c r="U39" s="4" t="s">
        <v>279</v>
      </c>
      <c r="V39" s="4" t="s">
        <v>36</v>
      </c>
      <c r="W39" s="4" t="s">
        <v>280</v>
      </c>
      <c r="X39" s="4" t="s">
        <v>281</v>
      </c>
      <c r="Y39" s="21"/>
      <c r="Z39" s="4" t="s">
        <v>1</v>
      </c>
      <c r="AA39" s="21"/>
      <c r="AB39" s="21"/>
      <c r="AC39" s="23"/>
      <c r="AD39" s="4" t="s">
        <v>0</v>
      </c>
      <c r="AE39" s="6">
        <v>47264</v>
      </c>
      <c r="AF39" s="5">
        <v>28</v>
      </c>
      <c r="AG39" s="4"/>
      <c r="AH39" s="21"/>
      <c r="AI39" s="24"/>
    </row>
    <row r="40" spans="1:35" x14ac:dyDescent="0.25">
      <c r="A40" s="4" t="s">
        <v>282</v>
      </c>
      <c r="B40" s="4" t="s">
        <v>1</v>
      </c>
      <c r="C40" s="4" t="s">
        <v>283</v>
      </c>
      <c r="D40" s="4" t="s">
        <v>284</v>
      </c>
      <c r="E40" s="4" t="s">
        <v>285</v>
      </c>
      <c r="F40" s="4" t="s">
        <v>286</v>
      </c>
      <c r="G40" s="4" t="s">
        <v>287</v>
      </c>
      <c r="H40" s="4" t="s">
        <v>287</v>
      </c>
      <c r="I40" s="5">
        <v>336</v>
      </c>
      <c r="J40" s="5">
        <v>33.5</v>
      </c>
      <c r="K40" s="7">
        <v>11256</v>
      </c>
      <c r="L40" s="5">
        <v>33.5</v>
      </c>
      <c r="M40" s="5">
        <v>11256</v>
      </c>
      <c r="N40" s="5">
        <f t="shared" ref="N40:N42" si="0">M40</f>
        <v>11256</v>
      </c>
      <c r="O40" s="5">
        <v>55.34</v>
      </c>
      <c r="P40" s="4" t="s">
        <v>288</v>
      </c>
      <c r="Q40" s="4" t="s">
        <v>134</v>
      </c>
      <c r="R40" s="4" t="s">
        <v>135</v>
      </c>
      <c r="S40" s="4" t="s">
        <v>136</v>
      </c>
      <c r="T40" s="4" t="s">
        <v>137</v>
      </c>
      <c r="U40" s="4" t="s">
        <v>138</v>
      </c>
      <c r="V40" s="4" t="s">
        <v>36</v>
      </c>
      <c r="W40" s="4" t="s">
        <v>289</v>
      </c>
      <c r="X40" s="4" t="s">
        <v>290</v>
      </c>
      <c r="Y40" s="5">
        <v>33.5</v>
      </c>
      <c r="Z40" s="4" t="s">
        <v>16</v>
      </c>
      <c r="AA40" s="5">
        <v>4951.24</v>
      </c>
      <c r="AB40" s="5">
        <v>10</v>
      </c>
      <c r="AC40" s="4" t="s">
        <v>39</v>
      </c>
      <c r="AD40" s="4" t="s">
        <v>0</v>
      </c>
      <c r="AE40" s="6">
        <v>45719</v>
      </c>
      <c r="AF40" s="5">
        <v>60</v>
      </c>
      <c r="AG40" s="4" t="s">
        <v>142</v>
      </c>
      <c r="AH40" s="5">
        <v>0</v>
      </c>
      <c r="AI40" s="15">
        <v>0</v>
      </c>
    </row>
    <row r="41" spans="1:35" x14ac:dyDescent="0.25">
      <c r="A41" s="4" t="s">
        <v>291</v>
      </c>
      <c r="B41" s="4" t="s">
        <v>1</v>
      </c>
      <c r="C41" s="4" t="s">
        <v>292</v>
      </c>
      <c r="D41" s="4" t="s">
        <v>293</v>
      </c>
      <c r="E41" s="4" t="s">
        <v>294</v>
      </c>
      <c r="F41" s="4" t="s">
        <v>295</v>
      </c>
      <c r="G41" s="4" t="s">
        <v>296</v>
      </c>
      <c r="H41" s="4" t="s">
        <v>296</v>
      </c>
      <c r="I41" s="5">
        <v>6528</v>
      </c>
      <c r="J41" s="5">
        <v>758.72</v>
      </c>
      <c r="K41" s="7">
        <v>4952924.1600000001</v>
      </c>
      <c r="L41" s="5">
        <v>758.72</v>
      </c>
      <c r="M41" s="5">
        <v>4952924.1600000001</v>
      </c>
      <c r="N41" s="5">
        <f t="shared" si="0"/>
        <v>4952924.1600000001</v>
      </c>
      <c r="O41" s="5">
        <v>54.1</v>
      </c>
      <c r="P41" s="4" t="s">
        <v>7</v>
      </c>
      <c r="Q41" s="4" t="s">
        <v>8</v>
      </c>
      <c r="R41" s="4" t="s">
        <v>9</v>
      </c>
      <c r="S41" s="4" t="s">
        <v>10</v>
      </c>
      <c r="T41" s="4" t="s">
        <v>11</v>
      </c>
      <c r="U41" s="4" t="s">
        <v>12</v>
      </c>
      <c r="V41" s="4" t="s">
        <v>13</v>
      </c>
      <c r="W41" s="4" t="s">
        <v>297</v>
      </c>
      <c r="X41" s="4" t="s">
        <v>298</v>
      </c>
      <c r="Y41" s="5">
        <v>1652.99</v>
      </c>
      <c r="Z41" s="4" t="s">
        <v>16</v>
      </c>
      <c r="AA41" s="5">
        <v>2728.1</v>
      </c>
      <c r="AB41" s="5">
        <v>10</v>
      </c>
      <c r="AC41" s="4" t="s">
        <v>299</v>
      </c>
      <c r="AD41" s="4" t="s">
        <v>0</v>
      </c>
      <c r="AE41" s="6">
        <v>47692</v>
      </c>
      <c r="AF41" s="5">
        <v>1</v>
      </c>
      <c r="AG41" s="4" t="s">
        <v>18</v>
      </c>
      <c r="AH41" s="5">
        <v>0</v>
      </c>
      <c r="AI41" s="15">
        <v>0</v>
      </c>
    </row>
    <row r="42" spans="1:35" x14ac:dyDescent="0.25">
      <c r="A42" s="4" t="s">
        <v>300</v>
      </c>
      <c r="B42" s="4" t="s">
        <v>1</v>
      </c>
      <c r="C42" s="4" t="s">
        <v>301</v>
      </c>
      <c r="D42" s="4" t="s">
        <v>302</v>
      </c>
      <c r="E42" s="4" t="s">
        <v>303</v>
      </c>
      <c r="F42" s="4" t="s">
        <v>304</v>
      </c>
      <c r="G42" s="4" t="s">
        <v>305</v>
      </c>
      <c r="H42" s="4" t="s">
        <v>305</v>
      </c>
      <c r="I42" s="5">
        <v>1856</v>
      </c>
      <c r="J42" s="5">
        <v>1219.18</v>
      </c>
      <c r="K42" s="7">
        <v>2262798.08</v>
      </c>
      <c r="L42" s="5">
        <v>1219.18</v>
      </c>
      <c r="M42" s="5">
        <v>2262798.08</v>
      </c>
      <c r="N42" s="5">
        <f t="shared" si="0"/>
        <v>2262798.08</v>
      </c>
      <c r="O42" s="5">
        <v>23.5</v>
      </c>
      <c r="P42" s="4" t="s">
        <v>169</v>
      </c>
      <c r="Q42" s="4" t="s">
        <v>8</v>
      </c>
      <c r="R42" s="4" t="s">
        <v>9</v>
      </c>
      <c r="S42" s="4" t="s">
        <v>10</v>
      </c>
      <c r="T42" s="4" t="s">
        <v>11</v>
      </c>
      <c r="U42" s="4" t="s">
        <v>12</v>
      </c>
      <c r="V42" s="4" t="s">
        <v>139</v>
      </c>
      <c r="W42" s="4" t="s">
        <v>306</v>
      </c>
      <c r="X42" s="4" t="s">
        <v>307</v>
      </c>
      <c r="Y42" s="5">
        <v>1593.7</v>
      </c>
      <c r="Z42" s="4" t="s">
        <v>16</v>
      </c>
      <c r="AA42" s="5">
        <v>2630.24</v>
      </c>
      <c r="AB42" s="5">
        <v>10</v>
      </c>
      <c r="AC42" s="4" t="s">
        <v>143</v>
      </c>
      <c r="AD42" s="4" t="s">
        <v>0</v>
      </c>
      <c r="AE42" s="6">
        <v>47736</v>
      </c>
      <c r="AF42" s="5">
        <v>1</v>
      </c>
      <c r="AG42" s="4" t="s">
        <v>18</v>
      </c>
      <c r="AH42" s="5">
        <v>0</v>
      </c>
      <c r="AI42" s="15">
        <v>0</v>
      </c>
    </row>
  </sheetData>
  <mergeCells count="19">
    <mergeCell ref="A1:AI1"/>
    <mergeCell ref="N3:N4"/>
    <mergeCell ref="N8:N12"/>
    <mergeCell ref="N13:N14"/>
    <mergeCell ref="N15:N17"/>
    <mergeCell ref="N27:N35"/>
    <mergeCell ref="N37:N38"/>
    <mergeCell ref="K3:K4"/>
    <mergeCell ref="K8:K12"/>
    <mergeCell ref="K13:K14"/>
    <mergeCell ref="K15:K17"/>
    <mergeCell ref="K24:K26"/>
    <mergeCell ref="K27:K35"/>
    <mergeCell ref="K37:K38"/>
    <mergeCell ref="K21:K22"/>
    <mergeCell ref="K18:K19"/>
    <mergeCell ref="N18:N19"/>
    <mergeCell ref="N21:N22"/>
    <mergeCell ref="N24:N26"/>
  </mergeCells>
  <phoneticPr fontId="9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Prospetto di aggiudicazione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Cristina Milazzo</cp:lastModifiedBy>
  <dcterms:created xsi:type="dcterms:W3CDTF">2022-09-20T15:18:20Z</dcterms:created>
  <dcterms:modified xsi:type="dcterms:W3CDTF">2022-09-22T07:41:26Z</dcterms:modified>
</cp:coreProperties>
</file>