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milazzo\Desktop\FARMACI\PLUS\PTORS 74-75\"/>
    </mc:Choice>
  </mc:AlternateContent>
  <bookViews>
    <workbookView xWindow="0" yWindow="0" windowWidth="23040" windowHeight="9216"/>
  </bookViews>
  <sheets>
    <sheet name="Prospetto_Fabbisogni" sheetId="1" r:id="rId1"/>
    <sheet name="Foglio2" sheetId="2" r:id="rId2"/>
    <sheet name="Foglio3" sheetId="3" r:id="rId3"/>
  </sheets>
  <definedNames>
    <definedName name="_xlnm._FilterDatabase" localSheetId="0" hidden="1">Prospetto_Fabbisogni!$A$2:$CT$3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" i="1" l="1"/>
  <c r="BZ3" i="1" l="1"/>
  <c r="AJ3" i="1" l="1"/>
  <c r="AM3" i="1"/>
  <c r="AN3" i="1" s="1"/>
  <c r="CR3" i="1"/>
  <c r="CO3" i="1"/>
  <c r="CL3" i="1"/>
  <c r="CI3" i="1"/>
  <c r="CF3" i="1"/>
  <c r="CG3" i="1" s="1"/>
  <c r="CD3" i="1"/>
  <c r="CA3" i="1"/>
  <c r="BW3" i="1"/>
  <c r="BX3" i="1" s="1"/>
  <c r="BT3" i="1"/>
  <c r="BU3" i="1" s="1"/>
  <c r="BQ3" i="1"/>
  <c r="BR3" i="1" s="1"/>
  <c r="BN3" i="1"/>
  <c r="BO3" i="1" s="1"/>
  <c r="BK3" i="1"/>
  <c r="BL3" i="1" s="1"/>
  <c r="BH3" i="1"/>
  <c r="BI3" i="1" s="1"/>
  <c r="BE3" i="1"/>
  <c r="BF3" i="1" s="1"/>
  <c r="BB3" i="1"/>
  <c r="BC3" i="1" s="1"/>
  <c r="AY3" i="1"/>
  <c r="AZ3" i="1" s="1"/>
  <c r="AV3" i="1"/>
  <c r="AW3" i="1" s="1"/>
  <c r="AS3" i="1"/>
  <c r="AT3" i="1" s="1"/>
  <c r="AP3" i="1"/>
  <c r="AQ3" i="1" s="1"/>
  <c r="CJ3" i="1" l="1"/>
  <c r="CM3" i="1"/>
  <c r="CP3" i="1"/>
  <c r="CS3" i="1"/>
  <c r="AK3" i="1"/>
</calcChain>
</file>

<file path=xl/sharedStrings.xml><?xml version="1.0" encoding="utf-8"?>
<sst xmlns="http://schemas.openxmlformats.org/spreadsheetml/2006/main" count="138" uniqueCount="77">
  <si>
    <t>ALL. N. 3_PROSPETTO FABBISOGNI_AGGIORNAMENTO PTORS N. 74 e 75 DEL 2022 (25 MESI)</t>
  </si>
  <si>
    <t>ASP 7 RAGUSA</t>
  </si>
  <si>
    <t xml:space="preserve">ASP TRAPANI  </t>
  </si>
  <si>
    <t>ASP CALTANISSETTA</t>
  </si>
  <si>
    <t>ASP MESSINA</t>
  </si>
  <si>
    <t>ASP CATANIA</t>
  </si>
  <si>
    <t>ASP PALERMO</t>
  </si>
  <si>
    <t xml:space="preserve"> ASP ENNA</t>
  </si>
  <si>
    <t>ASP SIRACUSA</t>
  </si>
  <si>
    <t>ASP AGRIGENTO</t>
  </si>
  <si>
    <t>CANNIZZARO CATANIA</t>
  </si>
  <si>
    <t xml:space="preserve"> ARNAS GARIBALDI CATANIA</t>
  </si>
  <si>
    <t>VITTORIO EMANUELE CATANIA</t>
  </si>
  <si>
    <t>ARNAS PALERMO</t>
  </si>
  <si>
    <t>VILLA SOFIA PALERMO</t>
  </si>
  <si>
    <t>GIACCONE PALERMO</t>
  </si>
  <si>
    <t>GAETANO MARTINO MESSINA</t>
  </si>
  <si>
    <t>PAPARDO MESSINA</t>
  </si>
  <si>
    <t>GIGLIO CEFALU'</t>
  </si>
  <si>
    <t>IRCCS MESSINA</t>
  </si>
  <si>
    <t>IRCCS TROINA</t>
  </si>
  <si>
    <t>ISMETT PALERMO</t>
  </si>
  <si>
    <t>Lotto</t>
  </si>
  <si>
    <t>Sublotto</t>
  </si>
  <si>
    <t>CIG</t>
  </si>
  <si>
    <t>Principio attivo</t>
  </si>
  <si>
    <t>AIC</t>
  </si>
  <si>
    <t>ATC</t>
  </si>
  <si>
    <t>Dosaggio</t>
  </si>
  <si>
    <t>Quantita</t>
  </si>
  <si>
    <t>Prezzo_unitario_base_asta</t>
  </si>
  <si>
    <t>Prezzo_unitario_offerto</t>
  </si>
  <si>
    <t>Totale_offerto_sublotto</t>
  </si>
  <si>
    <t>Totale_offerto_lotto</t>
  </si>
  <si>
    <t>Sconto_offerto</t>
  </si>
  <si>
    <t>Forma_farmaceutica</t>
  </si>
  <si>
    <t>Ditta_aggiudicataria</t>
  </si>
  <si>
    <t>Partita_iva</t>
  </si>
  <si>
    <t>Indirizzo</t>
  </si>
  <si>
    <t>Telefono</t>
  </si>
  <si>
    <t>PEC</t>
  </si>
  <si>
    <t>Unita_di_misura</t>
  </si>
  <si>
    <t>Codice_prodotto</t>
  </si>
  <si>
    <t>Denominazione_commerciale</t>
  </si>
  <si>
    <t>Prezzo_ssn</t>
  </si>
  <si>
    <t>Classe_rimborsabilita</t>
  </si>
  <si>
    <t>Prezzo_al_pubblico</t>
  </si>
  <si>
    <t>IVA</t>
  </si>
  <si>
    <t>Sconto_obbligatorio_per_legge</t>
  </si>
  <si>
    <t>Esclusivo</t>
  </si>
  <si>
    <t>Scadenza_brevetto</t>
  </si>
  <si>
    <t>Pezzi_per_confezione</t>
  </si>
  <si>
    <t>Note</t>
  </si>
  <si>
    <t>Percentuale_ribasso</t>
  </si>
  <si>
    <t>Ribasso_offerto</t>
  </si>
  <si>
    <t>Prezzo unitario di offerta IVA esclusa</t>
  </si>
  <si>
    <t>fabbisogno anno</t>
  </si>
  <si>
    <t>fabbisogno per tutta la durata contrattuale</t>
  </si>
  <si>
    <t>IMPORTO CONTRATTUALE</t>
  </si>
  <si>
    <t>A</t>
  </si>
  <si>
    <t>SI</t>
  </si>
  <si>
    <t>ex- factory</t>
  </si>
  <si>
    <t>9475585C19</t>
  </si>
  <si>
    <t>romosozumab</t>
  </si>
  <si>
    <t>M05BX06</t>
  </si>
  <si>
    <t>105 mg</t>
  </si>
  <si>
    <t>PENNA</t>
  </si>
  <si>
    <t>UCB Pharma spa</t>
  </si>
  <si>
    <t>00471770016</t>
  </si>
  <si>
    <t>Via Varesina n. 162, 20156 Milano</t>
  </si>
  <si>
    <t>02300791</t>
  </si>
  <si>
    <t>gare.ucb@legalmail.it</t>
  </si>
  <si>
    <t>PENNA/ SIRINGA PRERIEMPITA</t>
  </si>
  <si>
    <t>CIA05294</t>
  </si>
  <si>
    <t>EVENITY SC 90 mg/ml 1,17 ml - soluzione iniettabile-uso sottocutaneo</t>
  </si>
  <si>
    <t>Prezzo unitario ex-factory (senza IVA): € 318,655</t>
  </si>
  <si>
    <t xml:space="preserve">PLUS rimasto a disposizione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</si>
</sst>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[$-410]0"/>
    <numFmt numFmtId="165" formatCode="#,##0.00000&quot; €&quot;"/>
    <numFmt numFmtId="166" formatCode="[$-410]#,##0"/>
    <numFmt numFmtId="167" formatCode="#,##0.00&quot; €&quot;"/>
    <numFmt numFmtId="168" formatCode="[$-410]General"/>
    <numFmt numFmtId="169" formatCode="#,##0.00&quot;   &quot;"/>
    <numFmt numFmtId="170" formatCode="[$€-410]&quot; &quot;#,##0.00;[Red]&quot;-&quot;[$€-410]&quot; &quot;#,##0.00"/>
    <numFmt numFmtId="171" formatCode="&quot;  &quot;#,##0.00&quot;   &quot;;&quot;- &quot;#,##0.00&quot;  &quot;"/>
    <numFmt numFmtId="172" formatCode="&quot; € &quot;#,##0.00&quot; &quot;;&quot;-€ &quot;#,##0.00&quot; &quot;;&quot; € -&quot;#&quot; &quot;;@&quot; &quot;"/>
  </numFmts>
  <fonts count="9">
    <font>
      <sz val="11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1"/>
    </font>
    <font>
      <sz val="11"/>
      <color rgb="FF00000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3333"/>
        <bgColor rgb="FFFF3333"/>
      </patternFill>
    </fill>
    <fill>
      <patternFill patternType="solid">
        <fgColor rgb="FFBDD7EE"/>
        <bgColor rgb="FFBDD7EE"/>
      </patternFill>
    </fill>
    <fill>
      <patternFill patternType="solid">
        <fgColor rgb="FF70AD47"/>
        <bgColor rgb="FF70AD47"/>
      </patternFill>
    </fill>
    <fill>
      <patternFill patternType="solid">
        <fgColor rgb="FF548235"/>
        <bgColor rgb="FF548235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172" fontId="1" fillId="0" borderId="0" applyBorder="0" applyProtection="0"/>
    <xf numFmtId="168" fontId="1" fillId="0" borderId="0" applyBorder="0" applyProtection="0"/>
    <xf numFmtId="168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170" fontId="4" fillId="0" borderId="0" applyBorder="0" applyProtection="0"/>
  </cellStyleXfs>
  <cellXfs count="43">
    <xf numFmtId="0" fontId="0" fillId="0" borderId="0" xfId="0"/>
    <xf numFmtId="165" fontId="5" fillId="3" borderId="1" xfId="2" applyNumberFormat="1" applyFont="1" applyFill="1" applyBorder="1" applyAlignment="1" applyProtection="1">
      <alignment horizontal="center" vertical="center"/>
      <protection locked="0"/>
    </xf>
    <xf numFmtId="168" fontId="5" fillId="6" borderId="2" xfId="2" applyFont="1" applyFill="1" applyBorder="1" applyAlignment="1">
      <alignment horizontal="center" vertical="center" wrapText="1"/>
    </xf>
    <xf numFmtId="168" fontId="5" fillId="6" borderId="2" xfId="2" applyFont="1" applyFill="1" applyBorder="1" applyAlignment="1">
      <alignment horizontal="left" vertical="center" wrapText="1"/>
    </xf>
    <xf numFmtId="168" fontId="5" fillId="6" borderId="2" xfId="2" applyFont="1" applyFill="1" applyBorder="1" applyAlignment="1">
      <alignment horizontal="center" vertical="center"/>
    </xf>
    <xf numFmtId="165" fontId="5" fillId="3" borderId="1" xfId="2" applyNumberFormat="1" applyFont="1" applyFill="1" applyBorder="1" applyAlignment="1" applyProtection="1">
      <alignment horizontal="center" vertical="center" wrapText="1"/>
      <protection locked="0"/>
    </xf>
    <xf numFmtId="164" fontId="5" fillId="4" borderId="1" xfId="2" applyNumberFormat="1" applyFont="1" applyFill="1" applyBorder="1" applyAlignment="1" applyProtection="1">
      <alignment horizontal="center" vertical="center" textRotation="90" wrapText="1"/>
      <protection locked="0"/>
    </xf>
    <xf numFmtId="164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165" fontId="5" fillId="7" borderId="1" xfId="3" applyNumberFormat="1" applyFont="1" applyFill="1" applyBorder="1" applyAlignment="1" applyProtection="1">
      <alignment horizontal="center" vertical="center" wrapText="1"/>
      <protection locked="0"/>
    </xf>
    <xf numFmtId="165" fontId="5" fillId="8" borderId="1" xfId="3" applyNumberFormat="1" applyFont="1" applyFill="1" applyBorder="1" applyAlignment="1" applyProtection="1">
      <alignment horizontal="center" vertical="center" wrapText="1"/>
      <protection locked="0"/>
    </xf>
    <xf numFmtId="166" fontId="5" fillId="5" borderId="1" xfId="2" applyNumberFormat="1" applyFont="1" applyFill="1" applyBorder="1" applyAlignment="1" applyProtection="1">
      <alignment horizontal="center" vertical="center" wrapText="1"/>
      <protection locked="0"/>
    </xf>
    <xf numFmtId="16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/>
      <protection locked="0"/>
    </xf>
    <xf numFmtId="169" fontId="2" fillId="0" borderId="1" xfId="2" applyNumberFormat="1" applyFont="1" applyFill="1" applyBorder="1" applyAlignment="1" applyProtection="1">
      <alignment horizontal="center" vertical="center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64" fontId="5" fillId="9" borderId="1" xfId="2" applyNumberFormat="1" applyFont="1" applyFill="1" applyBorder="1" applyAlignment="1" applyProtection="1">
      <alignment horizontal="center" vertical="center" wrapText="1"/>
      <protection locked="0"/>
    </xf>
    <xf numFmtId="164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65" fontId="5" fillId="3" borderId="3" xfId="1" applyNumberFormat="1" applyFont="1" applyFill="1" applyBorder="1" applyAlignment="1" applyProtection="1">
      <alignment horizontal="center" vertical="center" wrapText="1"/>
      <protection locked="0"/>
    </xf>
    <xf numFmtId="167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2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71" fontId="2" fillId="0" borderId="1" xfId="0" applyNumberFormat="1" applyFont="1" applyBorder="1" applyAlignment="1">
      <alignment horizontal="center" vertical="center"/>
    </xf>
    <xf numFmtId="170" fontId="5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168" fontId="5" fillId="9" borderId="1" xfId="2" applyFont="1" applyFill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5" borderId="3" xfId="2" applyNumberFormat="1" applyFont="1" applyFill="1" applyBorder="1" applyAlignment="1" applyProtection="1">
      <alignment horizontal="center" vertical="center"/>
      <protection locked="0"/>
    </xf>
    <xf numFmtId="170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5" fontId="5" fillId="4" borderId="1" xfId="3" applyNumberFormat="1" applyFont="1" applyFill="1" applyBorder="1" applyAlignment="1" applyProtection="1">
      <alignment horizontal="center" vertical="center" wrapText="1"/>
      <protection locked="0"/>
    </xf>
    <xf numFmtId="169" fontId="5" fillId="4" borderId="1" xfId="2" applyNumberFormat="1" applyFont="1" applyFill="1" applyBorder="1" applyAlignment="1" applyProtection="1">
      <alignment horizontal="center" vertical="center" wrapText="1"/>
      <protection locked="0"/>
    </xf>
    <xf numFmtId="169" fontId="5" fillId="4" borderId="1" xfId="3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2" applyNumberFormat="1" applyFont="1" applyFill="1" applyBorder="1" applyAlignment="1">
      <alignment horizontal="left" vertical="center"/>
    </xf>
    <xf numFmtId="164" fontId="8" fillId="0" borderId="1" xfId="3" applyNumberFormat="1" applyFont="1" applyFill="1" applyBorder="1" applyAlignment="1" applyProtection="1">
      <alignment horizontal="center" vertical="center" wrapText="1"/>
      <protection locked="0"/>
    </xf>
  </cellXfs>
  <cellStyles count="8">
    <cellStyle name="Excel Built-in Currency" xfId="1"/>
    <cellStyle name="Excel Built-in Normal" xfId="2"/>
    <cellStyle name="Excel Built-in Normal 1" xfId="3"/>
    <cellStyle name="Heading" xfId="4"/>
    <cellStyle name="Heading1" xfId="5"/>
    <cellStyle name="Normale" xfId="0" builtinId="0" customBuiltin="1"/>
    <cellStyle name="Result" xfId="6"/>
    <cellStyle name="Result2" xfId="7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re.ucb@legalmail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0"/>
  <sheetViews>
    <sheetView tabSelected="1" zoomScale="99" zoomScaleNormal="99" workbookViewId="0">
      <selection activeCell="CB9" sqref="CB9"/>
    </sheetView>
  </sheetViews>
  <sheetFormatPr defaultRowHeight="13.8"/>
  <cols>
    <col min="1" max="1" width="8.09765625" customWidth="1"/>
    <col min="2" max="2" width="7.59765625" customWidth="1"/>
    <col min="3" max="3" width="14.5" customWidth="1"/>
    <col min="4" max="4" width="22.09765625" customWidth="1"/>
    <col min="5" max="6" width="10.69921875" customWidth="1"/>
    <col min="7" max="7" width="16.296875" customWidth="1"/>
    <col min="8" max="8" width="10.69921875" customWidth="1"/>
    <col min="9" max="9" width="19" customWidth="1"/>
    <col min="10" max="10" width="25.59765625" customWidth="1"/>
    <col min="11" max="11" width="20.5" customWidth="1"/>
    <col min="12" max="12" width="21.19921875" style="27" customWidth="1"/>
    <col min="13" max="13" width="19.59765625" style="22" customWidth="1"/>
    <col min="14" max="14" width="18.19921875" style="22" customWidth="1"/>
    <col min="15" max="15" width="23.59765625" style="22" customWidth="1"/>
    <col min="16" max="16" width="12.59765625" customWidth="1"/>
    <col min="17" max="17" width="24.09765625" customWidth="1"/>
    <col min="18" max="18" width="14.59765625" customWidth="1"/>
    <col min="19" max="19" width="20.8984375" customWidth="1"/>
    <col min="20" max="20" width="15" customWidth="1"/>
    <col min="21" max="21" width="14.69921875" style="23" customWidth="1"/>
    <col min="22" max="22" width="28.8984375" customWidth="1"/>
    <col min="23" max="23" width="10.69921875" customWidth="1"/>
    <col min="24" max="24" width="19.59765625" customWidth="1"/>
    <col min="25" max="25" width="17.8984375" customWidth="1"/>
    <col min="26" max="26" width="10.69921875" customWidth="1"/>
    <col min="27" max="27" width="30" style="24" customWidth="1"/>
    <col min="28" max="28" width="10.69921875" customWidth="1"/>
    <col min="29" max="29" width="18.3984375" customWidth="1"/>
    <col min="30" max="30" width="19.8984375" customWidth="1"/>
    <col min="31" max="31" width="37.8984375" customWidth="1"/>
    <col min="32" max="32" width="21.5" customWidth="1"/>
    <col min="33" max="33" width="14.3984375" customWidth="1"/>
    <col min="34" max="34" width="15.5" bestFit="1" customWidth="1"/>
    <col min="35" max="35" width="10.69921875" customWidth="1"/>
    <col min="36" max="36" width="10.59765625" customWidth="1"/>
    <col min="37" max="37" width="16.69921875" bestFit="1" customWidth="1"/>
    <col min="38" max="39" width="10.69921875" customWidth="1"/>
    <col min="40" max="40" width="15.19921875" bestFit="1" customWidth="1"/>
    <col min="41" max="42" width="10.69921875" customWidth="1"/>
    <col min="43" max="43" width="15.19921875" bestFit="1" customWidth="1"/>
    <col min="44" max="45" width="10.69921875" customWidth="1"/>
    <col min="46" max="46" width="14.3984375" bestFit="1" customWidth="1"/>
    <col min="47" max="48" width="10.69921875" customWidth="1"/>
    <col min="49" max="49" width="14.3984375" bestFit="1" customWidth="1"/>
    <col min="50" max="51" width="10.69921875" customWidth="1"/>
    <col min="52" max="52" width="14.3984375" bestFit="1" customWidth="1"/>
    <col min="53" max="54" width="10.69921875" customWidth="1"/>
    <col min="55" max="55" width="15.19921875" bestFit="1" customWidth="1"/>
    <col min="56" max="57" width="10.69921875" customWidth="1"/>
    <col min="58" max="58" width="15.19921875" bestFit="1" customWidth="1"/>
    <col min="59" max="60" width="10.69921875" customWidth="1"/>
    <col min="61" max="61" width="15.19921875" bestFit="1" customWidth="1"/>
    <col min="62" max="63" width="10.69921875" customWidth="1"/>
    <col min="64" max="64" width="15.19921875" bestFit="1" customWidth="1"/>
    <col min="65" max="66" width="10.69921875" customWidth="1"/>
    <col min="67" max="67" width="15.19921875" bestFit="1" customWidth="1"/>
    <col min="68" max="69" width="10.69921875" customWidth="1"/>
    <col min="70" max="70" width="15.19921875" bestFit="1" customWidth="1"/>
    <col min="71" max="72" width="10.69921875" customWidth="1"/>
    <col min="73" max="73" width="15.19921875" bestFit="1" customWidth="1"/>
    <col min="74" max="75" width="10.69921875" customWidth="1"/>
    <col min="76" max="76" width="15.19921875" bestFit="1" customWidth="1"/>
    <col min="77" max="78" width="10.69921875" customWidth="1"/>
    <col min="79" max="79" width="15.19921875" bestFit="1" customWidth="1"/>
    <col min="80" max="81" width="10.69921875" customWidth="1"/>
    <col min="82" max="82" width="16.19921875" bestFit="1" customWidth="1"/>
    <col min="83" max="84" width="10.69921875" customWidth="1"/>
    <col min="85" max="85" width="15.19921875" bestFit="1" customWidth="1"/>
    <col min="86" max="87" width="10.69921875" customWidth="1"/>
    <col min="88" max="88" width="15.19921875" bestFit="1" customWidth="1"/>
    <col min="89" max="90" width="10.69921875" customWidth="1"/>
    <col min="91" max="91" width="15.19921875" bestFit="1" customWidth="1"/>
    <col min="92" max="93" width="10.69921875" customWidth="1"/>
    <col min="94" max="94" width="13.69921875" bestFit="1" customWidth="1"/>
    <col min="95" max="96" width="10.69921875" customWidth="1"/>
    <col min="97" max="97" width="16.09765625" customWidth="1"/>
    <col min="98" max="98" width="10.69921875" customWidth="1"/>
  </cols>
  <sheetData>
    <row r="1" spans="1:98" ht="31.5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1"/>
      <c r="AI1" s="39" t="s">
        <v>1</v>
      </c>
      <c r="AJ1" s="39"/>
      <c r="AK1" s="39"/>
      <c r="AL1" s="39" t="s">
        <v>2</v>
      </c>
      <c r="AM1" s="39"/>
      <c r="AN1" s="39"/>
      <c r="AO1" s="39" t="s">
        <v>3</v>
      </c>
      <c r="AP1" s="39"/>
      <c r="AQ1" s="39"/>
      <c r="AR1" s="39" t="s">
        <v>4</v>
      </c>
      <c r="AS1" s="39"/>
      <c r="AT1" s="39"/>
      <c r="AU1" s="39" t="s">
        <v>5</v>
      </c>
      <c r="AV1" s="39"/>
      <c r="AW1" s="39"/>
      <c r="AX1" s="39" t="s">
        <v>6</v>
      </c>
      <c r="AY1" s="39"/>
      <c r="AZ1" s="39"/>
      <c r="BA1" s="39" t="s">
        <v>7</v>
      </c>
      <c r="BB1" s="39"/>
      <c r="BC1" s="39"/>
      <c r="BD1" s="39" t="s">
        <v>8</v>
      </c>
      <c r="BE1" s="39"/>
      <c r="BF1" s="39"/>
      <c r="BG1" s="39" t="s">
        <v>9</v>
      </c>
      <c r="BH1" s="39"/>
      <c r="BI1" s="39"/>
      <c r="BJ1" s="39" t="s">
        <v>10</v>
      </c>
      <c r="BK1" s="39"/>
      <c r="BL1" s="39"/>
      <c r="BM1" s="40" t="s">
        <v>11</v>
      </c>
      <c r="BN1" s="40"/>
      <c r="BO1" s="40"/>
      <c r="BP1" s="39" t="s">
        <v>12</v>
      </c>
      <c r="BQ1" s="39"/>
      <c r="BR1" s="39"/>
      <c r="BS1" s="39" t="s">
        <v>13</v>
      </c>
      <c r="BT1" s="39"/>
      <c r="BU1" s="39"/>
      <c r="BV1" s="39" t="s">
        <v>14</v>
      </c>
      <c r="BW1" s="39"/>
      <c r="BX1" s="39"/>
      <c r="BY1" s="39" t="s">
        <v>15</v>
      </c>
      <c r="BZ1" s="39"/>
      <c r="CA1" s="39"/>
      <c r="CB1" s="39" t="s">
        <v>16</v>
      </c>
      <c r="CC1" s="39"/>
      <c r="CD1" s="39"/>
      <c r="CE1" s="40" t="s">
        <v>17</v>
      </c>
      <c r="CF1" s="40"/>
      <c r="CG1" s="40"/>
      <c r="CH1" s="38" t="s">
        <v>18</v>
      </c>
      <c r="CI1" s="38"/>
      <c r="CJ1" s="38"/>
      <c r="CK1" s="38" t="s">
        <v>19</v>
      </c>
      <c r="CL1" s="38"/>
      <c r="CM1" s="38"/>
      <c r="CN1" s="38" t="s">
        <v>20</v>
      </c>
      <c r="CO1" s="38"/>
      <c r="CP1" s="38"/>
      <c r="CQ1" s="38" t="s">
        <v>21</v>
      </c>
      <c r="CR1" s="38"/>
      <c r="CS1" s="38"/>
      <c r="CT1" s="33"/>
    </row>
    <row r="2" spans="1:98" ht="60.6" customHeight="1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 t="s">
        <v>28</v>
      </c>
      <c r="H2" s="2" t="s">
        <v>29</v>
      </c>
      <c r="I2" s="2" t="s">
        <v>30</v>
      </c>
      <c r="J2" s="2" t="s">
        <v>31</v>
      </c>
      <c r="K2" s="2" t="s">
        <v>32</v>
      </c>
      <c r="L2" s="2" t="s">
        <v>33</v>
      </c>
      <c r="M2" s="2" t="s">
        <v>34</v>
      </c>
      <c r="N2" s="2" t="s">
        <v>35</v>
      </c>
      <c r="O2" s="2" t="s">
        <v>36</v>
      </c>
      <c r="P2" s="2" t="s">
        <v>37</v>
      </c>
      <c r="Q2" s="2" t="s">
        <v>38</v>
      </c>
      <c r="R2" s="2" t="s">
        <v>39</v>
      </c>
      <c r="S2" s="2" t="s">
        <v>40</v>
      </c>
      <c r="T2" s="2" t="s">
        <v>41</v>
      </c>
      <c r="U2" s="2" t="s">
        <v>42</v>
      </c>
      <c r="V2" s="2" t="s">
        <v>43</v>
      </c>
      <c r="W2" s="2" t="s">
        <v>44</v>
      </c>
      <c r="X2" s="2" t="s">
        <v>45</v>
      </c>
      <c r="Y2" s="2" t="s">
        <v>46</v>
      </c>
      <c r="Z2" s="2" t="s">
        <v>47</v>
      </c>
      <c r="AA2" s="3" t="s">
        <v>48</v>
      </c>
      <c r="AB2" s="2" t="s">
        <v>49</v>
      </c>
      <c r="AC2" s="2" t="s">
        <v>50</v>
      </c>
      <c r="AD2" s="2" t="s">
        <v>51</v>
      </c>
      <c r="AE2" s="2" t="s">
        <v>52</v>
      </c>
      <c r="AF2" s="4" t="s">
        <v>53</v>
      </c>
      <c r="AG2" s="2" t="s">
        <v>54</v>
      </c>
      <c r="AH2" s="5" t="s">
        <v>55</v>
      </c>
      <c r="AI2" s="6" t="s">
        <v>56</v>
      </c>
      <c r="AJ2" s="7" t="s">
        <v>57</v>
      </c>
      <c r="AK2" s="8" t="s">
        <v>58</v>
      </c>
      <c r="AL2" s="6" t="s">
        <v>56</v>
      </c>
      <c r="AM2" s="7" t="s">
        <v>57</v>
      </c>
      <c r="AN2" s="8" t="s">
        <v>58</v>
      </c>
      <c r="AO2" s="6" t="s">
        <v>56</v>
      </c>
      <c r="AP2" s="7" t="s">
        <v>57</v>
      </c>
      <c r="AQ2" s="8" t="s">
        <v>58</v>
      </c>
      <c r="AR2" s="6" t="s">
        <v>56</v>
      </c>
      <c r="AS2" s="7" t="s">
        <v>57</v>
      </c>
      <c r="AT2" s="8" t="s">
        <v>58</v>
      </c>
      <c r="AU2" s="6" t="s">
        <v>56</v>
      </c>
      <c r="AV2" s="7" t="s">
        <v>57</v>
      </c>
      <c r="AW2" s="8" t="s">
        <v>58</v>
      </c>
      <c r="AX2" s="6" t="s">
        <v>56</v>
      </c>
      <c r="AY2" s="7" t="s">
        <v>57</v>
      </c>
      <c r="AZ2" s="8" t="s">
        <v>58</v>
      </c>
      <c r="BA2" s="6" t="s">
        <v>56</v>
      </c>
      <c r="BB2" s="7" t="s">
        <v>57</v>
      </c>
      <c r="BC2" s="8" t="s">
        <v>58</v>
      </c>
      <c r="BD2" s="6" t="s">
        <v>56</v>
      </c>
      <c r="BE2" s="7" t="s">
        <v>57</v>
      </c>
      <c r="BF2" s="8" t="s">
        <v>58</v>
      </c>
      <c r="BG2" s="6" t="s">
        <v>56</v>
      </c>
      <c r="BH2" s="7" t="s">
        <v>57</v>
      </c>
      <c r="BI2" s="8" t="s">
        <v>58</v>
      </c>
      <c r="BJ2" s="6" t="s">
        <v>56</v>
      </c>
      <c r="BK2" s="7" t="s">
        <v>57</v>
      </c>
      <c r="BL2" s="8" t="s">
        <v>58</v>
      </c>
      <c r="BM2" s="6" t="s">
        <v>56</v>
      </c>
      <c r="BN2" s="7" t="s">
        <v>57</v>
      </c>
      <c r="BO2" s="8" t="s">
        <v>58</v>
      </c>
      <c r="BP2" s="6" t="s">
        <v>56</v>
      </c>
      <c r="BQ2" s="7" t="s">
        <v>57</v>
      </c>
      <c r="BR2" s="8" t="s">
        <v>58</v>
      </c>
      <c r="BS2" s="6" t="s">
        <v>56</v>
      </c>
      <c r="BT2" s="7" t="s">
        <v>57</v>
      </c>
      <c r="BU2" s="8" t="s">
        <v>58</v>
      </c>
      <c r="BV2" s="6" t="s">
        <v>56</v>
      </c>
      <c r="BW2" s="7" t="s">
        <v>57</v>
      </c>
      <c r="BX2" s="8" t="s">
        <v>58</v>
      </c>
      <c r="BY2" s="6" t="s">
        <v>56</v>
      </c>
      <c r="BZ2" s="7" t="s">
        <v>57</v>
      </c>
      <c r="CA2" s="9" t="s">
        <v>58</v>
      </c>
      <c r="CB2" s="6" t="s">
        <v>56</v>
      </c>
      <c r="CC2" s="7" t="s">
        <v>57</v>
      </c>
      <c r="CD2" s="9" t="s">
        <v>58</v>
      </c>
      <c r="CE2" s="6" t="s">
        <v>56</v>
      </c>
      <c r="CF2" s="7" t="s">
        <v>57</v>
      </c>
      <c r="CG2" s="9" t="s">
        <v>58</v>
      </c>
      <c r="CH2" s="6" t="s">
        <v>56</v>
      </c>
      <c r="CI2" s="7" t="s">
        <v>57</v>
      </c>
      <c r="CJ2" s="9" t="s">
        <v>58</v>
      </c>
      <c r="CK2" s="6" t="s">
        <v>56</v>
      </c>
      <c r="CL2" s="7" t="s">
        <v>57</v>
      </c>
      <c r="CM2" s="9" t="s">
        <v>58</v>
      </c>
      <c r="CN2" s="6" t="s">
        <v>56</v>
      </c>
      <c r="CO2" s="7" t="s">
        <v>57</v>
      </c>
      <c r="CP2" s="9" t="s">
        <v>58</v>
      </c>
      <c r="CQ2" s="6" t="s">
        <v>56</v>
      </c>
      <c r="CR2" s="7" t="s">
        <v>57</v>
      </c>
      <c r="CS2" s="9" t="s">
        <v>58</v>
      </c>
      <c r="CT2" s="10" t="s">
        <v>76</v>
      </c>
    </row>
    <row r="3" spans="1:98" ht="26.4">
      <c r="A3" s="31">
        <v>5</v>
      </c>
      <c r="B3" s="31" t="s">
        <v>59</v>
      </c>
      <c r="C3" s="31" t="s">
        <v>62</v>
      </c>
      <c r="D3" s="11" t="s">
        <v>63</v>
      </c>
      <c r="E3" s="12">
        <v>48408013</v>
      </c>
      <c r="F3" s="13" t="s">
        <v>64</v>
      </c>
      <c r="G3" s="11" t="s">
        <v>65</v>
      </c>
      <c r="H3" s="11">
        <v>10171</v>
      </c>
      <c r="I3" s="19">
        <v>191.2</v>
      </c>
      <c r="J3" s="14">
        <v>191.2</v>
      </c>
      <c r="K3" s="32">
        <v>1944644.345</v>
      </c>
      <c r="L3" s="26">
        <v>1944644.345</v>
      </c>
      <c r="M3" s="25">
        <v>40</v>
      </c>
      <c r="N3" s="29" t="s">
        <v>66</v>
      </c>
      <c r="O3" s="29" t="s">
        <v>67</v>
      </c>
      <c r="P3" s="28" t="s">
        <v>68</v>
      </c>
      <c r="Q3" s="28" t="s">
        <v>69</v>
      </c>
      <c r="R3" s="28" t="s">
        <v>70</v>
      </c>
      <c r="S3" s="28" t="s">
        <v>71</v>
      </c>
      <c r="T3" s="30" t="s">
        <v>72</v>
      </c>
      <c r="U3" s="30" t="s">
        <v>73</v>
      </c>
      <c r="V3" s="21" t="s">
        <v>74</v>
      </c>
      <c r="W3" s="34">
        <v>318.64999999999998</v>
      </c>
      <c r="X3" s="28" t="s">
        <v>59</v>
      </c>
      <c r="Y3" s="34">
        <v>1051.82</v>
      </c>
      <c r="Z3" s="35">
        <v>0.1</v>
      </c>
      <c r="AA3" s="28" t="s">
        <v>61</v>
      </c>
      <c r="AB3" s="28" t="s">
        <v>60</v>
      </c>
      <c r="AC3" s="36">
        <v>47966</v>
      </c>
      <c r="AD3" s="28">
        <v>2</v>
      </c>
      <c r="AE3" s="30" t="s">
        <v>75</v>
      </c>
      <c r="AF3" s="25">
        <v>0</v>
      </c>
      <c r="AG3" s="28"/>
      <c r="AH3" s="18">
        <v>191.19499999999999</v>
      </c>
      <c r="AI3" s="20">
        <v>150</v>
      </c>
      <c r="AJ3" s="7">
        <f>TRUNC((AI3/12*25),0)</f>
        <v>312</v>
      </c>
      <c r="AK3" s="8">
        <f t="shared" ref="AK3" si="0">AJ3*AH3</f>
        <v>59652.84</v>
      </c>
      <c r="AL3" s="15">
        <v>100</v>
      </c>
      <c r="AM3" s="7">
        <f>TRUNC((AL3/12*25),0)</f>
        <v>208</v>
      </c>
      <c r="AN3" s="8">
        <f t="shared" ref="AN3" si="1">AM3*AH3</f>
        <v>39768.559999999998</v>
      </c>
      <c r="AO3" s="15">
        <v>100</v>
      </c>
      <c r="AP3" s="7">
        <f t="shared" ref="AP3" si="2">TRUNC((AO3/12*25),0)</f>
        <v>208</v>
      </c>
      <c r="AQ3" s="8">
        <f t="shared" ref="AQ3" si="3">AP3*AH3</f>
        <v>39768.559999999998</v>
      </c>
      <c r="AR3" s="15">
        <v>150</v>
      </c>
      <c r="AS3" s="7">
        <f t="shared" ref="AS3" si="4">TRUNC((AR3/12*25),0)</f>
        <v>312</v>
      </c>
      <c r="AT3" s="8">
        <f t="shared" ref="AT3" si="5">AS3*AH3</f>
        <v>59652.84</v>
      </c>
      <c r="AU3" s="15">
        <v>250</v>
      </c>
      <c r="AV3" s="7">
        <f t="shared" ref="AV3" si="6">TRUNC((AU3/12*25),0)</f>
        <v>520</v>
      </c>
      <c r="AW3" s="8">
        <f t="shared" ref="AW3" si="7">AV3*AH3</f>
        <v>99421.4</v>
      </c>
      <c r="AX3" s="15">
        <v>550</v>
      </c>
      <c r="AY3" s="7">
        <f t="shared" ref="AY3" si="8">TRUNC((AX3/12*25),0)</f>
        <v>1145</v>
      </c>
      <c r="AZ3" s="8">
        <f t="shared" ref="AZ3" si="9">AY3*AH3</f>
        <v>218918.27499999999</v>
      </c>
      <c r="BA3" s="15">
        <v>50</v>
      </c>
      <c r="BB3" s="7">
        <f t="shared" ref="BB3" si="10">TRUNC((BA3/12*25),0)</f>
        <v>104</v>
      </c>
      <c r="BC3" s="8">
        <f t="shared" ref="BC3" si="11">BB3*AH3</f>
        <v>19884.28</v>
      </c>
      <c r="BD3" s="15">
        <v>125</v>
      </c>
      <c r="BE3" s="7">
        <f t="shared" ref="BE3" si="12">TRUNC((BD3/12*25),0)</f>
        <v>260</v>
      </c>
      <c r="BF3" s="8">
        <f t="shared" ref="BF3" si="13">BE3*AH3</f>
        <v>49710.7</v>
      </c>
      <c r="BG3" s="15">
        <v>100</v>
      </c>
      <c r="BH3" s="7">
        <f t="shared" ref="BH3" si="14">TRUNC((BG3/12*25),0)</f>
        <v>208</v>
      </c>
      <c r="BI3" s="8">
        <f t="shared" ref="BI3" si="15">BH3*AH3</f>
        <v>39768.559999999998</v>
      </c>
      <c r="BJ3" s="15">
        <v>124</v>
      </c>
      <c r="BK3" s="7">
        <f t="shared" ref="BK3" si="16">TRUNC((BJ3/12*25),0)</f>
        <v>258</v>
      </c>
      <c r="BL3" s="8">
        <f t="shared" ref="BL3" si="17">BK3*AH3</f>
        <v>49328.31</v>
      </c>
      <c r="BM3" s="15">
        <v>199</v>
      </c>
      <c r="BN3" s="7">
        <f t="shared" ref="BN3" si="18">TRUNC((BM3/12*25),0)</f>
        <v>414</v>
      </c>
      <c r="BO3" s="8">
        <f t="shared" ref="BO3" si="19">BN3*AH3</f>
        <v>79154.73</v>
      </c>
      <c r="BP3" s="15">
        <v>442</v>
      </c>
      <c r="BQ3" s="7">
        <f t="shared" ref="BQ3" si="20">TRUNC((BP3/12*25),0)</f>
        <v>920</v>
      </c>
      <c r="BR3" s="8">
        <f t="shared" ref="BR3" si="21">BQ3*AH3</f>
        <v>175899.4</v>
      </c>
      <c r="BS3" s="16">
        <v>420</v>
      </c>
      <c r="BT3" s="7">
        <f t="shared" ref="BT3" si="22">TRUNC((BS3/12*25),0)</f>
        <v>875</v>
      </c>
      <c r="BU3" s="8">
        <f t="shared" ref="BU3" si="23">BT3*AH3</f>
        <v>167295.625</v>
      </c>
      <c r="BV3" s="15">
        <v>99</v>
      </c>
      <c r="BW3" s="7">
        <f t="shared" ref="BW3" si="24">TRUNC((BV3/12*25),0)</f>
        <v>206</v>
      </c>
      <c r="BX3" s="8">
        <f t="shared" ref="BX3" si="25">BW3*AH3</f>
        <v>39386.17</v>
      </c>
      <c r="BY3" s="15">
        <v>344</v>
      </c>
      <c r="BZ3" s="42">
        <f>TRUNC((BY3/12*25),0)-500</f>
        <v>216</v>
      </c>
      <c r="CA3" s="9">
        <f t="shared" ref="CA3" si="26">BZ3*AH3</f>
        <v>41298.119999999995</v>
      </c>
      <c r="CB3" s="15"/>
      <c r="CC3" s="42">
        <v>1056</v>
      </c>
      <c r="CD3" s="9">
        <f t="shared" ref="CD3" si="27">CC3*AH3</f>
        <v>201901.91999999998</v>
      </c>
      <c r="CE3" s="15">
        <v>200</v>
      </c>
      <c r="CF3" s="7">
        <f t="shared" ref="CF3" si="28">TRUNC((CE3/12*25),0)</f>
        <v>416</v>
      </c>
      <c r="CG3" s="9">
        <f t="shared" ref="CG3" si="29">CF3*AH3</f>
        <v>79537.119999999995</v>
      </c>
      <c r="CH3" s="17">
        <v>24</v>
      </c>
      <c r="CI3" s="17">
        <f t="shared" ref="CI3" si="30">TRUNC((CH3/12*25),0)</f>
        <v>50</v>
      </c>
      <c r="CJ3" s="9">
        <f t="shared" ref="CJ3" si="31">CI3*AH3</f>
        <v>9559.75</v>
      </c>
      <c r="CK3" s="17">
        <v>24</v>
      </c>
      <c r="CL3" s="17">
        <f t="shared" ref="CL3" si="32">TRUNC((CK3/12*25),0)</f>
        <v>50</v>
      </c>
      <c r="CM3" s="9">
        <f t="shared" ref="CM3" si="33">CL3*AH3</f>
        <v>9559.75</v>
      </c>
      <c r="CN3" s="17">
        <v>24</v>
      </c>
      <c r="CO3" s="17">
        <f t="shared" ref="CO3" si="34">TRUNC((CN3/12*25),0)</f>
        <v>50</v>
      </c>
      <c r="CP3" s="9">
        <f t="shared" ref="CP3" si="35">CO3*AH3</f>
        <v>9559.75</v>
      </c>
      <c r="CQ3" s="17">
        <v>24</v>
      </c>
      <c r="CR3" s="17">
        <f t="shared" ref="CR3" si="36">TRUNC((CQ3/12*25),0)</f>
        <v>50</v>
      </c>
      <c r="CS3" s="9">
        <f t="shared" ref="CS3" si="37">CR3*AH3</f>
        <v>9559.75</v>
      </c>
      <c r="CT3" s="10">
        <f>1291+541+235+266</f>
        <v>2333</v>
      </c>
    </row>
    <row r="6" spans="1:98">
      <c r="AJ6" s="37"/>
    </row>
    <row r="10" spans="1:98">
      <c r="AJ10" s="37"/>
    </row>
  </sheetData>
  <mergeCells count="22">
    <mergeCell ref="BM1:BO1"/>
    <mergeCell ref="CH1:CJ1"/>
    <mergeCell ref="CK1:CM1"/>
    <mergeCell ref="CN1:CP1"/>
    <mergeCell ref="A1:AG1"/>
    <mergeCell ref="AI1:AK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CQ1:CS1"/>
    <mergeCell ref="BP1:BR1"/>
    <mergeCell ref="BS1:BU1"/>
    <mergeCell ref="BV1:BX1"/>
    <mergeCell ref="BY1:CA1"/>
    <mergeCell ref="CB1:CD1"/>
    <mergeCell ref="CE1:CG1"/>
  </mergeCells>
  <hyperlinks>
    <hyperlink ref="S3" r:id="rId1"/>
  </hyperlinks>
  <pageMargins left="0" right="0" top="0.39409448818897608" bottom="0.39409448818897608" header="0" footer="0"/>
  <pageSetup paperSize="9" fitToWidth="0" fitToHeight="0" orientation="landscape" r:id="rId2"/>
  <headerFooter>
    <oddHeader>&amp;C&amp;A</oddHeader>
    <oddFooter>&amp;CPagina &amp;P</oddFooter>
  </headerFooter>
  <colBreaks count="8" manualBreakCount="8">
    <brk id="29" max="2" man="1"/>
    <brk id="34" max="1048575" man="1"/>
    <brk id="43" max="1048575" man="1"/>
    <brk id="52" max="1048575" man="1"/>
    <brk id="61" max="1048575" man="1"/>
    <brk id="70" max="1048575" man="1"/>
    <brk id="79" max="1048575" man="1"/>
    <brk id="88" max="1048575" man="1"/>
  </colBreaks>
  <ignoredErrors>
    <ignoredError sqref="P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cols>
    <col min="1" max="1" width="10.69921875" customWidth="1"/>
    <col min="2" max="2" width="9" customWidth="1"/>
  </cols>
  <sheetData/>
  <pageMargins left="0" right="0" top="0.39409448818897608" bottom="0.39409448818897608" header="0" footer="0"/>
  <headerFooter>
    <oddHeader>&amp;C&amp;A</oddHeader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cols>
    <col min="1" max="1" width="10.69921875" customWidth="1"/>
    <col min="2" max="2" width="9" customWidth="1"/>
  </cols>
  <sheetData/>
  <pageMargins left="0" right="0" top="0.39409448818897608" bottom="0.39409448818897608" header="0" footer="0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Prospetto_Fabbisogni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Cristina Milazzo</cp:lastModifiedBy>
  <cp:revision>1</cp:revision>
  <cp:lastPrinted>2023-02-09T17:39:53Z</cp:lastPrinted>
  <dcterms:created xsi:type="dcterms:W3CDTF">2022-12-05T09:12:13Z</dcterms:created>
  <dcterms:modified xsi:type="dcterms:W3CDTF">2023-05-16T11:08:09Z</dcterms:modified>
</cp:coreProperties>
</file>