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81\Prospetti ed allegati\"/>
    </mc:Choice>
  </mc:AlternateContent>
  <bookViews>
    <workbookView xWindow="0" yWindow="0" windowWidth="23040" windowHeight="9210"/>
  </bookViews>
  <sheets>
    <sheet name="Foglio1" sheetId="1" r:id="rId1"/>
  </sheets>
  <definedNames>
    <definedName name="_xlnm._FilterDatabase" localSheetId="0" hidden="1">Foglio1!$A$2:$T$27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T12" i="1"/>
  <c r="T10" i="1"/>
  <c r="T5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3" i="1"/>
</calcChain>
</file>

<file path=xl/sharedStrings.xml><?xml version="1.0" encoding="utf-8"?>
<sst xmlns="http://schemas.openxmlformats.org/spreadsheetml/2006/main" count="286" uniqueCount="191">
  <si>
    <t>LOTTI</t>
  </si>
  <si>
    <t>PRINCIPIO ATTIVO</t>
  </si>
  <si>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</si>
  <si>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</si>
  <si>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</si>
  <si>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</si>
  <si>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</si>
  <si>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</si>
  <si>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</si>
  <si>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>NOTE</t>
  </si>
  <si>
    <t>C</t>
  </si>
  <si>
    <t>A</t>
  </si>
  <si>
    <t xml:space="preserve">Ditta </t>
  </si>
  <si>
    <t>Base asta unitaria IVA esclusa</t>
  </si>
  <si>
    <t>SUB-LOTTO</t>
  </si>
  <si>
    <t>B</t>
  </si>
  <si>
    <t>D</t>
  </si>
  <si>
    <t>CIG</t>
  </si>
  <si>
    <t>200 mg</t>
  </si>
  <si>
    <t>150 mg</t>
  </si>
  <si>
    <t>50 mg</t>
  </si>
  <si>
    <t>300 mg</t>
  </si>
  <si>
    <t>20 mg</t>
  </si>
  <si>
    <t>100 mg</t>
  </si>
  <si>
    <t>flaconcino</t>
  </si>
  <si>
    <t>NOME COMMERCIALE</t>
  </si>
  <si>
    <t>Prezzo exfactory</t>
  </si>
  <si>
    <t>E</t>
  </si>
  <si>
    <t>AVAPRITINIB</t>
  </si>
  <si>
    <t>AYVAKYT</t>
  </si>
  <si>
    <t>25 mg</t>
  </si>
  <si>
    <t>30 compresse</t>
  </si>
  <si>
    <t>L01EX18</t>
  </si>
  <si>
    <t>049033044</t>
  </si>
  <si>
    <t>049033057</t>
  </si>
  <si>
    <t>049033018</t>
  </si>
  <si>
    <t>049033020</t>
  </si>
  <si>
    <t>049033032</t>
  </si>
  <si>
    <t>SC</t>
  </si>
  <si>
    <t>Blueprint Medicines Italy srl</t>
  </si>
  <si>
    <t xml:space="preserve">TOTALE FABBISOGNI </t>
  </si>
  <si>
    <t xml:space="preserve">TOTALE BASE D'ASTA COMPLESSIVA </t>
  </si>
  <si>
    <t>Importo per  lotto</t>
  </si>
  <si>
    <t>AGGIORNAMENTO PTORS N. 81  (36 MESI)</t>
  </si>
  <si>
    <t>9903089F8E</t>
  </si>
  <si>
    <t>RAVULIZUMAB</t>
  </si>
  <si>
    <t>ULTOMIRIS - 300 mg concentrato per soluzione per infusione.</t>
  </si>
  <si>
    <t>concentrato per soluzione per infusione.</t>
  </si>
  <si>
    <t>300 MG</t>
  </si>
  <si>
    <t>ENDOVENOSA DILUITO</t>
  </si>
  <si>
    <t>L04AA43</t>
  </si>
  <si>
    <t>048059024</t>
  </si>
  <si>
    <t xml:space="preserve">ALEXION PHARMA ITALY </t>
  </si>
  <si>
    <t>ULTOMIRIS - 100 mg concentrato per soluzione per infusione.</t>
  </si>
  <si>
    <t>1100 MG</t>
  </si>
  <si>
    <t>048059036</t>
  </si>
  <si>
    <t>99031008A4</t>
  </si>
  <si>
    <t xml:space="preserve"> CAPMATINIB</t>
  </si>
  <si>
    <t xml:space="preserve">TABRECTA </t>
  </si>
  <si>
    <t>COMPRESSE RIVESTITE CON FILM</t>
  </si>
  <si>
    <t xml:space="preserve">ORALE </t>
  </si>
  <si>
    <t xml:space="preserve">COMPRESSA </t>
  </si>
  <si>
    <t>L01EX17</t>
  </si>
  <si>
    <t>NOVARTIS</t>
  </si>
  <si>
    <t>prezzo ex factory al netto di IVA, riduzioni obbligatorie di legge e dello sconto confidenziale negoziato</t>
  </si>
  <si>
    <t>9903107E69</t>
  </si>
  <si>
    <t>SUFENTANIL (come citrato)</t>
  </si>
  <si>
    <t xml:space="preserve">DZUVEO </t>
  </si>
  <si>
    <t xml:space="preserve">COMPRESSA SUBLINGUALE </t>
  </si>
  <si>
    <t>30 MICROGRAMMI</t>
  </si>
  <si>
    <t xml:space="preserve">USO SUBLINGUALE - APPLICATORE MONODOSE (PP) </t>
  </si>
  <si>
    <t>compressa sublinguale</t>
  </si>
  <si>
    <t xml:space="preserve">N01AH03 </t>
  </si>
  <si>
    <t>euro 105,00 confezione (euro 21,00 a compressa)</t>
  </si>
  <si>
    <t xml:space="preserve">AGUETTANT ITALIA Srl </t>
  </si>
  <si>
    <t>9903125D44</t>
  </si>
  <si>
    <t>Flucloxacillina sodica monoidrata</t>
  </si>
  <si>
    <t>FLUCACID</t>
  </si>
  <si>
    <t>COMPRESSE</t>
  </si>
  <si>
    <t>1 g</t>
  </si>
  <si>
    <t xml:space="preserve">compressa </t>
  </si>
  <si>
    <t>J01CF05</t>
  </si>
  <si>
    <t>033623012</t>
  </si>
  <si>
    <t>EURO-PHARMA SRL</t>
  </si>
  <si>
    <t>9903130168</t>
  </si>
  <si>
    <t>CICLOSPORINA 1mg/ml</t>
  </si>
  <si>
    <t xml:space="preserve">IKERVIS </t>
  </si>
  <si>
    <t xml:space="preserve"> COLLIRIO - EMULSIONE</t>
  </si>
  <si>
    <t xml:space="preserve">La dose raccomandata è una goccia una volta al giorno da applicare nell'occhio/i interessato/i </t>
  </si>
  <si>
    <t>USO OFTALMICO</t>
  </si>
  <si>
    <t>contenitori monodose da 0,3 mL</t>
  </si>
  <si>
    <t>S01XA18</t>
  </si>
  <si>
    <t>044013011</t>
  </si>
  <si>
    <t xml:space="preserve">27 €
prezzo Ex-Factory al netto delle riduzioni temporanee di legge del 5%+5% e dello sconto confidenziale per l’SSN </t>
  </si>
  <si>
    <t>Santen Oy Italy Srl
(Legale Rappresentante per l'Italia del Titolare AIC Santen Oy)</t>
  </si>
  <si>
    <t>990313665A</t>
  </si>
  <si>
    <t>ASCIMINIB</t>
  </si>
  <si>
    <t>SCEMBLIX</t>
  </si>
  <si>
    <t>Compressa rivestita con film (compressa)</t>
  </si>
  <si>
    <t>40 mg</t>
  </si>
  <si>
    <t>L01EA06</t>
  </si>
  <si>
    <t>prezzo ex factory lordo da GU al netto delle riduzioni di legge -5%-5%</t>
  </si>
  <si>
    <t>9903141A79</t>
  </si>
  <si>
    <t>Inibitore di alfa1-proteinasi prodotto da plasma di donatori umani</t>
  </si>
  <si>
    <t>RESPREEZA</t>
  </si>
  <si>
    <t>Polvere e solvente per soluzione per infusione.</t>
  </si>
  <si>
    <t>1000 mg</t>
  </si>
  <si>
    <t>ENDOVENOSA</t>
  </si>
  <si>
    <t>FLACONI</t>
  </si>
  <si>
    <t>B02AB02</t>
  </si>
  <si>
    <t>euro 320,00</t>
  </si>
  <si>
    <t>CSL Behring</t>
  </si>
  <si>
    <t>Respreeza 1000 mg polvere e solvente per soluzione per infusione. Un flaconcino contiene approssimativamente 1000 mg di inibitore dell'alfa1-proteinasi umano*, determinati in base alla capacità di neutralizzare l'elastasi neutrofila umana. Dopo ricostituzione con 20 ml di solvente, la soluzione contiene approssimativamente 50 mg/ml di inibitore dell'alfa1-proteinasi umano.</t>
  </si>
  <si>
    <t>4000 mg</t>
  </si>
  <si>
    <t>euro 1.280,00</t>
  </si>
  <si>
    <t>Respreeza 4000 mg polvere e solvente per soluzione per infusione. Un flaconcino contiene approssimativamente 4000 mg di inibitore dell'alfa1-proteinasi umano*, determinati in base alla capacità di neutralizzare l'elastasi neutrofila umana. Dopo ricostituzione con 76 ml di solvente, la soluzione contiene approssimativamente 50 mg/ml di inibitore dell'alfa1-proteinasi umano.</t>
  </si>
  <si>
    <t>9903146E98</t>
  </si>
  <si>
    <t>REGADENOSON</t>
  </si>
  <si>
    <t>RAPISCAN</t>
  </si>
  <si>
    <t>Soluzione iniettabile</t>
  </si>
  <si>
    <t>400 microgrammi/5 ml</t>
  </si>
  <si>
    <t>Fiala</t>
  </si>
  <si>
    <t>C01EB21</t>
  </si>
  <si>
    <t>GEHC s.r.l.</t>
  </si>
  <si>
    <t>9903153462</t>
  </si>
  <si>
    <t>Azacitidina (orale)</t>
  </si>
  <si>
    <t>ONUREG</t>
  </si>
  <si>
    <t xml:space="preserve">COMPRESSE RIVESTITE CON FILM - USO ORALE </t>
  </si>
  <si>
    <t>7  compresse</t>
  </si>
  <si>
    <t xml:space="preserve">compressa rivestita con film </t>
  </si>
  <si>
    <t>L01BC07</t>
  </si>
  <si>
    <t xml:space="preserve">Bristol-Myers Squib </t>
  </si>
  <si>
    <t>sconto confidenziale</t>
  </si>
  <si>
    <t>9903158881</t>
  </si>
  <si>
    <t>Apomorfina</t>
  </si>
  <si>
    <t>DACEPTON</t>
  </si>
  <si>
    <t>FIALE - Soluzione per infusione</t>
  </si>
  <si>
    <t>5mg/ml (20ml flacone)</t>
  </si>
  <si>
    <t>5 flaconcini</t>
  </si>
  <si>
    <t>FLACONE</t>
  </si>
  <si>
    <t>L01BA04</t>
  </si>
  <si>
    <t xml:space="preserve">042035042 </t>
  </si>
  <si>
    <t>Rappresentante per l’Italia: 
Ever Pharma Italia srl
Via Viggiano 90
00178 Roma
Italia</t>
  </si>
  <si>
    <t>9903163CA0</t>
  </si>
  <si>
    <t>OCRELIZUMAB</t>
  </si>
  <si>
    <t>OCREVUS</t>
  </si>
  <si>
    <t>concentrato per soluzione per infusione</t>
  </si>
  <si>
    <t>300mg</t>
  </si>
  <si>
    <t>L04AA36</t>
  </si>
  <si>
    <t>045889019</t>
  </si>
  <si>
    <t>Roche S.p.A.</t>
  </si>
  <si>
    <t>990317026A</t>
  </si>
  <si>
    <t>SATRALIZUMAB</t>
  </si>
  <si>
    <t>ENSPRYNG</t>
  </si>
  <si>
    <t>Soluzione iniettabile (preparazione iniettabile).</t>
  </si>
  <si>
    <t>120 mg</t>
  </si>
  <si>
    <t xml:space="preserve">SOTTOCUTANEA </t>
  </si>
  <si>
    <t>siringa preriempita</t>
  </si>
  <si>
    <t>L04AC19</t>
  </si>
  <si>
    <t>9903181B7B</t>
  </si>
  <si>
    <t xml:space="preserve"> TIRBANIBULINA</t>
  </si>
  <si>
    <t>KLISYRI</t>
  </si>
  <si>
    <t xml:space="preserve"> UNGUENTO</t>
  </si>
  <si>
    <t>2,5 mg di tirbanibulina in 250 mg</t>
  </si>
  <si>
    <t>USO TOPICO</t>
  </si>
  <si>
    <t>busta</t>
  </si>
  <si>
    <t>D06BX03</t>
  </si>
  <si>
    <t>049607017</t>
  </si>
  <si>
    <t>45,80 euro (ExF al netto delle 2 riduzioni obbligatorie del 5%)</t>
  </si>
  <si>
    <t>Almirall SpA</t>
  </si>
  <si>
    <t>9903185EC7</t>
  </si>
  <si>
    <t>99031913BE</t>
  </si>
  <si>
    <t>BRODALUMAB</t>
  </si>
  <si>
    <t xml:space="preserve">KYNTHEUM*210MG 2SIR 1,5ML </t>
  </si>
  <si>
    <t>soluzione</t>
  </si>
  <si>
    <t>1,5 ML (140 MG/ML)</t>
  </si>
  <si>
    <t>sottocute</t>
  </si>
  <si>
    <t xml:space="preserve">SIRINGA </t>
  </si>
  <si>
    <t>L04AC12</t>
  </si>
  <si>
    <t>LEO PHARMA SPA</t>
  </si>
  <si>
    <t>990321685E</t>
  </si>
  <si>
    <t>INFLIXIMAB BIOSIMILARE SOTTOCUTE</t>
  </si>
  <si>
    <t>Remsima 120 mg soluzione iniettabile in penna preriempita</t>
  </si>
  <si>
    <t>Iniez. SC</t>
  </si>
  <si>
    <t>120mg</t>
  </si>
  <si>
    <t>Sottocute</t>
  </si>
  <si>
    <t>1 penna preriempita</t>
  </si>
  <si>
    <t>PENNA</t>
  </si>
  <si>
    <t>L04AB02</t>
  </si>
  <si>
    <t>042942122</t>
  </si>
  <si>
    <t>Celltrion Healthcare Italy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</si>
</sst>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€&quot;\ * #,##0.00_-;\-&quot;€&quot;\ * #,##0.00_-;_-&quot;€&quot;\ * &quot;-&quot;??_-;_-@_-"/>
    <numFmt numFmtId="164" formatCode="[$-410]General"/>
    <numFmt numFmtId="165" formatCode="#,##0.00\ _€"/>
    <numFmt numFmtId="166" formatCode="#,##0.00000\ &quot;€&quot;"/>
    <numFmt numFmtId="167" formatCode="#,##0\ _€"/>
    <numFmt numFmtId="168" formatCode="_-* #,##0.00\ [$€-410]_-;\-* #,##0.00\ [$€-410]_-;_-* &quot;-&quot;??\ [$€-410]_-;_-@_-"/>
    <numFmt numFmtId="169" formatCode="&quot;€&quot;\ #,##0.00000"/>
    <numFmt numFmtId="170" formatCode="&quot;€&quot;\ #,##0.00"/>
    <numFmt numFmtId="175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4" fillId="0" borderId="0"/>
    <xf numFmtId="0" fontId="8" fillId="0" borderId="0" applyNumberFormat="0" applyFont="0" applyFill="0" applyBorder="0" applyAlignment="0" applyProtection="0"/>
    <xf numFmtId="0" fontId="9" fillId="0" borderId="0"/>
  </cellStyleXfs>
  <cellXfs count="52">
    <xf numFmtId="0" fontId="0" fillId="0" borderId="0" xfId="0"/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/>
    <xf numFmtId="165" fontId="5" fillId="0" borderId="0" xfId="0" applyNumberFormat="1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>
      <alignment horizontal="center" vertical="center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>
      <alignment horizontal="center" vertical="center"/>
    </xf>
    <xf numFmtId="166" fontId="3" fillId="3" borderId="1" xfId="1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 vertical="center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2" borderId="1" xfId="0" quotePrefix="1" applyFont="1" applyFill="1" applyBorder="1" applyAlignment="1" applyProtection="1">
      <alignment horizontal="center" vertical="center" wrapText="1"/>
      <protection locked="0"/>
    </xf>
    <xf numFmtId="168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69" fontId="7" fillId="0" borderId="1" xfId="1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justify" vertical="center" wrapText="1"/>
    </xf>
    <xf numFmtId="165" fontId="6" fillId="0" borderId="0" xfId="0" applyNumberFormat="1" applyFont="1" applyAlignment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7" fillId="0" borderId="1" xfId="0" applyNumberFormat="1" applyFont="1" applyBorder="1" applyAlignment="1">
      <alignment horizontal="center" vertical="center" wrapText="1"/>
    </xf>
    <xf numFmtId="170" fontId="7" fillId="0" borderId="1" xfId="1" applyNumberFormat="1" applyFont="1" applyBorder="1" applyAlignment="1">
      <alignment horizontal="center" vertical="center" wrapText="1"/>
    </xf>
    <xf numFmtId="166" fontId="3" fillId="4" borderId="3" xfId="0" applyNumberFormat="1" applyFont="1" applyFill="1" applyBorder="1" applyAlignment="1" applyProtection="1">
      <alignment horizontal="center" vertical="center"/>
      <protection locked="0"/>
    </xf>
    <xf numFmtId="166" fontId="3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3" xfId="0" applyNumberFormat="1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2" fillId="4" borderId="2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75" fontId="3" fillId="0" borderId="0" xfId="0" applyNumberFormat="1" applyFont="1" applyAlignment="1" applyProtection="1">
      <alignment horizontal="center" vertical="center" wrapText="1"/>
      <protection locked="0"/>
    </xf>
    <xf numFmtId="17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Excel Built-in Normal" xfId="2"/>
    <cellStyle name="Normale" xfId="0" builtinId="0"/>
    <cellStyle name="Normale 2" xfId="4"/>
    <cellStyle name="Normale 3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27" sqref="T27"/>
    </sheetView>
  </sheetViews>
  <sheetFormatPr defaultColWidth="9.140625" defaultRowHeight="15" x14ac:dyDescent="0.25"/>
  <cols>
    <col min="1" max="1" width="7.140625" bestFit="1" customWidth="1"/>
    <col min="2" max="2" width="16.28515625" customWidth="1"/>
    <col min="3" max="3" width="16.28515625" style="48" customWidth="1"/>
    <col min="4" max="4" width="23.7109375" style="2" customWidth="1"/>
    <col min="5" max="5" width="33.140625" style="2" customWidth="1"/>
    <col min="6" max="6" width="32.42578125" style="2" customWidth="1"/>
    <col min="7" max="7" width="20.5703125" style="2" customWidth="1"/>
    <col min="8" max="8" width="27.140625" style="2" customWidth="1"/>
    <col min="9" max="9" width="14.7109375" customWidth="1"/>
    <col min="10" max="10" width="36.28515625" style="2" customWidth="1"/>
    <col min="11" max="11" width="16.85546875" style="2" customWidth="1"/>
    <col min="12" max="12" width="17.28515625" style="9" customWidth="1"/>
    <col min="13" max="13" width="21.5703125" style="2" customWidth="1"/>
    <col min="14" max="14" width="28.5703125" style="2" customWidth="1"/>
    <col min="15" max="15" width="33.85546875" style="21" customWidth="1"/>
    <col min="16" max="16" width="21.28515625" style="2" customWidth="1"/>
    <col min="17" max="20" width="30.7109375" style="19" customWidth="1"/>
    <col min="21" max="16384" width="9.140625" style="2"/>
  </cols>
  <sheetData>
    <row r="1" spans="1:20" ht="96.75" customHeight="1" x14ac:dyDescent="0.25">
      <c r="A1" s="44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  <c r="Q1" s="11"/>
      <c r="R1" s="40"/>
      <c r="S1" s="41"/>
      <c r="T1" s="42"/>
    </row>
    <row r="2" spans="1:20" ht="25.5" x14ac:dyDescent="0.25">
      <c r="A2" s="7" t="s">
        <v>0</v>
      </c>
      <c r="B2" s="7" t="s">
        <v>14</v>
      </c>
      <c r="C2" s="7" t="s">
        <v>17</v>
      </c>
      <c r="D2" s="6" t="s">
        <v>1</v>
      </c>
      <c r="E2" s="6" t="s">
        <v>25</v>
      </c>
      <c r="F2" s="6" t="s">
        <v>2</v>
      </c>
      <c r="G2" s="6" t="s">
        <v>3</v>
      </c>
      <c r="H2" s="6" t="s">
        <v>4</v>
      </c>
      <c r="I2" s="10" t="s">
        <v>8</v>
      </c>
      <c r="J2" s="6" t="s">
        <v>5</v>
      </c>
      <c r="K2" s="5" t="s">
        <v>6</v>
      </c>
      <c r="L2" s="8" t="s">
        <v>7</v>
      </c>
      <c r="M2" s="6" t="s">
        <v>26</v>
      </c>
      <c r="N2" s="6" t="s">
        <v>12</v>
      </c>
      <c r="O2" s="20" t="s">
        <v>13</v>
      </c>
      <c r="P2" s="6" t="s">
        <v>9</v>
      </c>
      <c r="Q2" s="12" t="s">
        <v>13</v>
      </c>
      <c r="R2" s="6" t="s">
        <v>40</v>
      </c>
      <c r="S2" s="6" t="s">
        <v>41</v>
      </c>
      <c r="T2" s="6" t="s">
        <v>42</v>
      </c>
    </row>
    <row r="3" spans="1:20" ht="28.5" x14ac:dyDescent="0.25">
      <c r="A3" s="22">
        <v>1</v>
      </c>
      <c r="B3" s="22" t="s">
        <v>11</v>
      </c>
      <c r="C3" s="43" t="s">
        <v>44</v>
      </c>
      <c r="D3" s="37" t="s">
        <v>45</v>
      </c>
      <c r="E3" s="37" t="s">
        <v>46</v>
      </c>
      <c r="F3" s="37" t="s">
        <v>47</v>
      </c>
      <c r="G3" s="37" t="s">
        <v>48</v>
      </c>
      <c r="H3" s="37" t="s">
        <v>49</v>
      </c>
      <c r="I3" s="37">
        <v>1</v>
      </c>
      <c r="J3" s="25" t="s">
        <v>24</v>
      </c>
      <c r="K3" s="23" t="s">
        <v>50</v>
      </c>
      <c r="L3" s="23" t="s">
        <v>51</v>
      </c>
      <c r="M3" s="36">
        <v>5018.18</v>
      </c>
      <c r="N3" s="24" t="s">
        <v>52</v>
      </c>
      <c r="O3" s="31">
        <v>3459.18</v>
      </c>
      <c r="P3" s="29"/>
      <c r="Q3" s="13">
        <v>3459.18</v>
      </c>
      <c r="R3" s="35">
        <v>2368</v>
      </c>
      <c r="S3" s="50">
        <f>R3*Q3</f>
        <v>8191338.2399999993</v>
      </c>
      <c r="T3" s="51">
        <f>S3+S4</f>
        <v>69694405.579999998</v>
      </c>
    </row>
    <row r="4" spans="1:20" ht="28.5" x14ac:dyDescent="0.25">
      <c r="A4" s="22">
        <v>1</v>
      </c>
      <c r="B4" s="22" t="s">
        <v>15</v>
      </c>
      <c r="C4" s="43"/>
      <c r="D4" s="37" t="s">
        <v>45</v>
      </c>
      <c r="E4" s="37" t="s">
        <v>53</v>
      </c>
      <c r="F4" s="37" t="s">
        <v>47</v>
      </c>
      <c r="G4" s="37" t="s">
        <v>54</v>
      </c>
      <c r="H4" s="37" t="s">
        <v>49</v>
      </c>
      <c r="I4" s="37">
        <v>1</v>
      </c>
      <c r="J4" s="25" t="s">
        <v>24</v>
      </c>
      <c r="K4" s="23" t="s">
        <v>50</v>
      </c>
      <c r="L4" s="23" t="s">
        <v>55</v>
      </c>
      <c r="M4" s="36">
        <v>18400</v>
      </c>
      <c r="N4" s="24" t="s">
        <v>52</v>
      </c>
      <c r="O4" s="31">
        <v>12683.66</v>
      </c>
      <c r="P4" s="29"/>
      <c r="Q4" s="13">
        <v>12683.66</v>
      </c>
      <c r="R4" s="35">
        <v>4849</v>
      </c>
      <c r="S4" s="50">
        <f t="shared" ref="S4:T26" si="0">R4*Q4</f>
        <v>61503067.339999996</v>
      </c>
      <c r="T4" s="51"/>
    </row>
    <row r="5" spans="1:20" ht="85.5" x14ac:dyDescent="0.25">
      <c r="A5" s="22">
        <v>2</v>
      </c>
      <c r="B5" s="22" t="s">
        <v>11</v>
      </c>
      <c r="C5" s="43" t="s">
        <v>56</v>
      </c>
      <c r="D5" s="37" t="s">
        <v>57</v>
      </c>
      <c r="E5" s="37" t="s">
        <v>58</v>
      </c>
      <c r="F5" s="37" t="s">
        <v>59</v>
      </c>
      <c r="G5" s="37" t="s">
        <v>19</v>
      </c>
      <c r="H5" s="37" t="s">
        <v>60</v>
      </c>
      <c r="I5" s="37">
        <v>120</v>
      </c>
      <c r="J5" s="25" t="s">
        <v>61</v>
      </c>
      <c r="K5" s="23" t="s">
        <v>62</v>
      </c>
      <c r="L5" s="23">
        <v>50167028</v>
      </c>
      <c r="M5" s="36">
        <v>4165.22</v>
      </c>
      <c r="N5" s="24" t="s">
        <v>63</v>
      </c>
      <c r="O5" s="31">
        <v>34.710169999999998</v>
      </c>
      <c r="P5" s="29" t="s">
        <v>64</v>
      </c>
      <c r="Q5" s="13">
        <v>34.710169999999998</v>
      </c>
      <c r="R5" s="35">
        <v>65064</v>
      </c>
      <c r="S5" s="50">
        <f t="shared" si="0"/>
        <v>2258382.5008799997</v>
      </c>
      <c r="T5" s="51">
        <f>S5+S6</f>
        <v>7669003.8004799988</v>
      </c>
    </row>
    <row r="6" spans="1:20" ht="85.5" x14ac:dyDescent="0.25">
      <c r="A6" s="22">
        <v>2</v>
      </c>
      <c r="B6" s="22" t="s">
        <v>15</v>
      </c>
      <c r="C6" s="43"/>
      <c r="D6" s="37" t="s">
        <v>57</v>
      </c>
      <c r="E6" s="37" t="s">
        <v>58</v>
      </c>
      <c r="F6" s="37" t="s">
        <v>59</v>
      </c>
      <c r="G6" s="37" t="s">
        <v>18</v>
      </c>
      <c r="H6" s="37" t="s">
        <v>60</v>
      </c>
      <c r="I6" s="37">
        <v>120</v>
      </c>
      <c r="J6" s="25" t="s">
        <v>61</v>
      </c>
      <c r="K6" s="23" t="s">
        <v>62</v>
      </c>
      <c r="L6" s="23">
        <v>50167042</v>
      </c>
      <c r="M6" s="38">
        <v>4165.22</v>
      </c>
      <c r="N6" s="24" t="s">
        <v>63</v>
      </c>
      <c r="O6" s="31">
        <v>34.710169999999998</v>
      </c>
      <c r="P6" s="29" t="s">
        <v>64</v>
      </c>
      <c r="Q6" s="13">
        <v>34.710169999999998</v>
      </c>
      <c r="R6" s="35">
        <v>155880</v>
      </c>
      <c r="S6" s="50">
        <f t="shared" si="0"/>
        <v>5410621.2995999996</v>
      </c>
      <c r="T6" s="51"/>
    </row>
    <row r="7" spans="1:20" ht="42.75" x14ac:dyDescent="0.25">
      <c r="A7" s="22">
        <v>3</v>
      </c>
      <c r="B7" s="22" t="s">
        <v>11</v>
      </c>
      <c r="C7" s="37" t="s">
        <v>65</v>
      </c>
      <c r="D7" s="37" t="s">
        <v>66</v>
      </c>
      <c r="E7" s="37" t="s">
        <v>67</v>
      </c>
      <c r="F7" s="37" t="s">
        <v>68</v>
      </c>
      <c r="G7" s="37" t="s">
        <v>69</v>
      </c>
      <c r="H7" s="37" t="s">
        <v>70</v>
      </c>
      <c r="I7" s="37">
        <v>5</v>
      </c>
      <c r="J7" s="25" t="s">
        <v>71</v>
      </c>
      <c r="K7" s="23" t="s">
        <v>72</v>
      </c>
      <c r="L7" s="23">
        <v>46921019</v>
      </c>
      <c r="M7" s="38" t="s">
        <v>73</v>
      </c>
      <c r="N7" s="24" t="s">
        <v>74</v>
      </c>
      <c r="O7" s="31">
        <v>10.1</v>
      </c>
      <c r="P7" s="29"/>
      <c r="Q7" s="13">
        <v>10.1</v>
      </c>
      <c r="R7" s="35">
        <v>31310</v>
      </c>
      <c r="S7" s="50">
        <f t="shared" si="0"/>
        <v>316231</v>
      </c>
      <c r="T7" s="50">
        <v>316231</v>
      </c>
    </row>
    <row r="8" spans="1:20" ht="28.5" x14ac:dyDescent="0.25">
      <c r="A8" s="22">
        <v>4</v>
      </c>
      <c r="B8" s="22" t="s">
        <v>11</v>
      </c>
      <c r="C8" s="37" t="s">
        <v>75</v>
      </c>
      <c r="D8" s="37" t="s">
        <v>76</v>
      </c>
      <c r="E8" s="37" t="s">
        <v>77</v>
      </c>
      <c r="F8" s="37" t="s">
        <v>78</v>
      </c>
      <c r="G8" s="37" t="s">
        <v>79</v>
      </c>
      <c r="H8" s="37" t="s">
        <v>60</v>
      </c>
      <c r="I8" s="37">
        <v>12</v>
      </c>
      <c r="J8" s="25" t="s">
        <v>80</v>
      </c>
      <c r="K8" s="23" t="s">
        <v>81</v>
      </c>
      <c r="L8" s="23" t="s">
        <v>82</v>
      </c>
      <c r="M8" s="38">
        <v>5.69</v>
      </c>
      <c r="N8" s="24" t="s">
        <v>83</v>
      </c>
      <c r="O8" s="31">
        <v>5.69</v>
      </c>
      <c r="P8" s="29"/>
      <c r="Q8" s="13">
        <v>5.69</v>
      </c>
      <c r="R8" s="35">
        <v>18745</v>
      </c>
      <c r="S8" s="50">
        <f t="shared" si="0"/>
        <v>106659.05</v>
      </c>
      <c r="T8" s="50">
        <v>106659.05</v>
      </c>
    </row>
    <row r="9" spans="1:20" ht="99.75" x14ac:dyDescent="0.25">
      <c r="A9" s="22">
        <v>5</v>
      </c>
      <c r="B9" s="22" t="s">
        <v>11</v>
      </c>
      <c r="C9" s="37" t="s">
        <v>84</v>
      </c>
      <c r="D9" s="37" t="s">
        <v>85</v>
      </c>
      <c r="E9" s="37" t="s">
        <v>86</v>
      </c>
      <c r="F9" s="37" t="s">
        <v>87</v>
      </c>
      <c r="G9" s="37" t="s">
        <v>88</v>
      </c>
      <c r="H9" s="37" t="s">
        <v>89</v>
      </c>
      <c r="I9" s="37">
        <v>30</v>
      </c>
      <c r="J9" s="25" t="s">
        <v>90</v>
      </c>
      <c r="K9" s="23" t="s">
        <v>91</v>
      </c>
      <c r="L9" s="27" t="s">
        <v>92</v>
      </c>
      <c r="M9" s="38" t="s">
        <v>93</v>
      </c>
      <c r="N9" s="24" t="s">
        <v>94</v>
      </c>
      <c r="O9" s="31">
        <v>0.9</v>
      </c>
      <c r="P9" s="30"/>
      <c r="Q9" s="14">
        <v>0.9</v>
      </c>
      <c r="R9" s="35">
        <v>53469</v>
      </c>
      <c r="S9" s="50">
        <f t="shared" si="0"/>
        <v>48122.1</v>
      </c>
      <c r="T9" s="50">
        <v>48122.1</v>
      </c>
    </row>
    <row r="10" spans="1:20" ht="57" x14ac:dyDescent="0.25">
      <c r="A10" s="22">
        <v>6</v>
      </c>
      <c r="B10" s="22" t="s">
        <v>11</v>
      </c>
      <c r="C10" s="37" t="s">
        <v>95</v>
      </c>
      <c r="D10" s="37" t="s">
        <v>96</v>
      </c>
      <c r="E10" s="37" t="s">
        <v>97</v>
      </c>
      <c r="F10" s="37" t="s">
        <v>98</v>
      </c>
      <c r="G10" s="37" t="s">
        <v>99</v>
      </c>
      <c r="H10" s="37" t="s">
        <v>60</v>
      </c>
      <c r="I10" s="37">
        <v>60</v>
      </c>
      <c r="J10" s="25" t="s">
        <v>61</v>
      </c>
      <c r="K10" s="23" t="s">
        <v>100</v>
      </c>
      <c r="L10" s="23">
        <v>50185040</v>
      </c>
      <c r="M10" s="38">
        <v>4407.8100000000004</v>
      </c>
      <c r="N10" s="24" t="s">
        <v>63</v>
      </c>
      <c r="O10" s="31">
        <v>73.46350000000001</v>
      </c>
      <c r="P10" s="30" t="s">
        <v>101</v>
      </c>
      <c r="Q10" s="13">
        <v>73.46350000000001</v>
      </c>
      <c r="R10" s="35">
        <v>171288</v>
      </c>
      <c r="S10" s="50">
        <f t="shared" si="0"/>
        <v>12583415.988000002</v>
      </c>
      <c r="T10" s="51">
        <f>S10+S11</f>
        <v>16296555.132000003</v>
      </c>
    </row>
    <row r="11" spans="1:20" ht="57" x14ac:dyDescent="0.25">
      <c r="A11" s="22">
        <v>6</v>
      </c>
      <c r="B11" s="22" t="s">
        <v>15</v>
      </c>
      <c r="C11" s="37"/>
      <c r="D11" s="37" t="s">
        <v>96</v>
      </c>
      <c r="E11" s="37" t="s">
        <v>97</v>
      </c>
      <c r="F11" s="37" t="s">
        <v>98</v>
      </c>
      <c r="G11" s="37" t="s">
        <v>22</v>
      </c>
      <c r="H11" s="37" t="s">
        <v>60</v>
      </c>
      <c r="I11" s="37">
        <v>60</v>
      </c>
      <c r="J11" s="25" t="s">
        <v>61</v>
      </c>
      <c r="K11" s="23" t="s">
        <v>100</v>
      </c>
      <c r="L11" s="23">
        <v>50185026</v>
      </c>
      <c r="M11" s="38">
        <v>4407.8100000000004</v>
      </c>
      <c r="N11" s="24" t="s">
        <v>63</v>
      </c>
      <c r="O11" s="31">
        <v>73.46350000000001</v>
      </c>
      <c r="P11" s="30" t="s">
        <v>101</v>
      </c>
      <c r="Q11" s="18">
        <v>73.46350000000001</v>
      </c>
      <c r="R11" s="35">
        <v>50544</v>
      </c>
      <c r="S11" s="50">
        <f t="shared" si="0"/>
        <v>3713139.1440000003</v>
      </c>
      <c r="T11" s="51"/>
    </row>
    <row r="12" spans="1:20" ht="104.25" customHeight="1" x14ac:dyDescent="0.25">
      <c r="A12" s="22">
        <v>7</v>
      </c>
      <c r="B12" s="22" t="s">
        <v>11</v>
      </c>
      <c r="C12" s="37" t="s">
        <v>102</v>
      </c>
      <c r="D12" s="37" t="s">
        <v>103</v>
      </c>
      <c r="E12" s="37" t="s">
        <v>104</v>
      </c>
      <c r="F12" s="37" t="s">
        <v>105</v>
      </c>
      <c r="G12" s="37" t="s">
        <v>106</v>
      </c>
      <c r="H12" s="37" t="s">
        <v>107</v>
      </c>
      <c r="I12" s="37">
        <v>1</v>
      </c>
      <c r="J12" s="25" t="s">
        <v>108</v>
      </c>
      <c r="K12" s="23" t="s">
        <v>109</v>
      </c>
      <c r="L12" s="23">
        <v>44479018</v>
      </c>
      <c r="M12" s="38" t="s">
        <v>110</v>
      </c>
      <c r="N12" s="24" t="s">
        <v>111</v>
      </c>
      <c r="O12" s="31">
        <v>240</v>
      </c>
      <c r="P12" s="30" t="s">
        <v>112</v>
      </c>
      <c r="Q12" s="13">
        <v>240</v>
      </c>
      <c r="R12" s="35">
        <v>5820</v>
      </c>
      <c r="S12" s="50">
        <f t="shared" si="0"/>
        <v>1396800</v>
      </c>
      <c r="T12" s="51">
        <f>S12+S13</f>
        <v>5067040</v>
      </c>
    </row>
    <row r="13" spans="1:20" ht="66.75" customHeight="1" x14ac:dyDescent="0.25">
      <c r="A13" s="22">
        <v>7</v>
      </c>
      <c r="B13" s="22" t="s">
        <v>15</v>
      </c>
      <c r="C13" s="37"/>
      <c r="D13" s="37" t="s">
        <v>103</v>
      </c>
      <c r="E13" s="37" t="s">
        <v>104</v>
      </c>
      <c r="F13" s="37" t="s">
        <v>105</v>
      </c>
      <c r="G13" s="37" t="s">
        <v>113</v>
      </c>
      <c r="H13" s="37" t="s">
        <v>107</v>
      </c>
      <c r="I13" s="37">
        <v>1</v>
      </c>
      <c r="J13" s="25" t="s">
        <v>108</v>
      </c>
      <c r="K13" s="23" t="s">
        <v>109</v>
      </c>
      <c r="L13" s="23">
        <v>44479020</v>
      </c>
      <c r="M13" s="38" t="s">
        <v>114</v>
      </c>
      <c r="N13" s="24" t="s">
        <v>111</v>
      </c>
      <c r="O13" s="31">
        <v>928</v>
      </c>
      <c r="P13" s="30" t="s">
        <v>115</v>
      </c>
      <c r="Q13" s="13">
        <v>928</v>
      </c>
      <c r="R13" s="35">
        <v>3955</v>
      </c>
      <c r="S13" s="50">
        <f t="shared" si="0"/>
        <v>3670240</v>
      </c>
      <c r="T13" s="51"/>
    </row>
    <row r="14" spans="1:20" ht="28.5" x14ac:dyDescent="0.25">
      <c r="A14" s="22">
        <v>8</v>
      </c>
      <c r="B14" s="22" t="s">
        <v>11</v>
      </c>
      <c r="C14" s="37" t="s">
        <v>116</v>
      </c>
      <c r="D14" s="37" t="s">
        <v>117</v>
      </c>
      <c r="E14" s="37" t="s">
        <v>118</v>
      </c>
      <c r="F14" s="37" t="s">
        <v>119</v>
      </c>
      <c r="G14" s="37" t="s">
        <v>120</v>
      </c>
      <c r="H14" s="37" t="s">
        <v>107</v>
      </c>
      <c r="I14" s="37">
        <v>1</v>
      </c>
      <c r="J14" s="25" t="s">
        <v>121</v>
      </c>
      <c r="K14" s="23" t="s">
        <v>122</v>
      </c>
      <c r="L14" s="23">
        <v>42729018</v>
      </c>
      <c r="M14" s="38">
        <v>160</v>
      </c>
      <c r="N14" s="24" t="s">
        <v>123</v>
      </c>
      <c r="O14" s="31">
        <v>120</v>
      </c>
      <c r="P14" s="30"/>
      <c r="Q14" s="13">
        <v>120</v>
      </c>
      <c r="R14" s="35">
        <v>8580</v>
      </c>
      <c r="S14" s="50">
        <f t="shared" si="0"/>
        <v>1029600</v>
      </c>
      <c r="T14" s="50">
        <v>1029600</v>
      </c>
    </row>
    <row r="15" spans="1:20" ht="28.5" x14ac:dyDescent="0.25">
      <c r="A15" s="22">
        <v>9</v>
      </c>
      <c r="B15" s="22" t="s">
        <v>11</v>
      </c>
      <c r="C15" s="37" t="s">
        <v>124</v>
      </c>
      <c r="D15" s="37" t="s">
        <v>125</v>
      </c>
      <c r="E15" s="37" t="s">
        <v>126</v>
      </c>
      <c r="F15" s="37" t="s">
        <v>127</v>
      </c>
      <c r="G15" s="37" t="s">
        <v>21</v>
      </c>
      <c r="H15" s="37" t="s">
        <v>60</v>
      </c>
      <c r="I15" s="37" t="s">
        <v>128</v>
      </c>
      <c r="J15" s="25" t="s">
        <v>129</v>
      </c>
      <c r="K15" s="23" t="s">
        <v>130</v>
      </c>
      <c r="L15" s="23">
        <v>49620038</v>
      </c>
      <c r="M15" s="38">
        <v>6447</v>
      </c>
      <c r="N15" s="24" t="s">
        <v>131</v>
      </c>
      <c r="O15" s="31">
        <v>357.41714000000002</v>
      </c>
      <c r="P15" s="30" t="s">
        <v>132</v>
      </c>
      <c r="Q15" s="13">
        <v>357.41714000000002</v>
      </c>
      <c r="R15" s="35">
        <v>36129</v>
      </c>
      <c r="S15" s="50">
        <f t="shared" si="0"/>
        <v>12913123.851060001</v>
      </c>
      <c r="T15" s="50">
        <v>12913123.851060001</v>
      </c>
    </row>
    <row r="16" spans="1:20" ht="25.9" customHeight="1" x14ac:dyDescent="0.25">
      <c r="A16" s="22">
        <v>10</v>
      </c>
      <c r="B16" s="22" t="s">
        <v>11</v>
      </c>
      <c r="C16" s="37" t="s">
        <v>133</v>
      </c>
      <c r="D16" s="37" t="s">
        <v>134</v>
      </c>
      <c r="E16" s="37" t="s">
        <v>135</v>
      </c>
      <c r="F16" s="37" t="s">
        <v>136</v>
      </c>
      <c r="G16" s="37" t="s">
        <v>137</v>
      </c>
      <c r="H16" s="37" t="s">
        <v>38</v>
      </c>
      <c r="I16" s="37" t="s">
        <v>138</v>
      </c>
      <c r="J16" s="25" t="s">
        <v>139</v>
      </c>
      <c r="K16" s="23" t="s">
        <v>140</v>
      </c>
      <c r="L16" s="23" t="s">
        <v>141</v>
      </c>
      <c r="M16" s="38">
        <v>284.3</v>
      </c>
      <c r="N16" s="24" t="s">
        <v>142</v>
      </c>
      <c r="O16" s="31">
        <v>56.86</v>
      </c>
      <c r="P16" s="30"/>
      <c r="Q16" s="13">
        <v>56.86</v>
      </c>
      <c r="R16" s="35">
        <v>28957</v>
      </c>
      <c r="S16" s="50">
        <f t="shared" si="0"/>
        <v>1646495.02</v>
      </c>
      <c r="T16" s="50">
        <v>1646495.02</v>
      </c>
    </row>
    <row r="17" spans="1:20" ht="28.5" x14ac:dyDescent="0.25">
      <c r="A17" s="22">
        <v>11</v>
      </c>
      <c r="B17" s="22" t="s">
        <v>11</v>
      </c>
      <c r="C17" s="37" t="s">
        <v>143</v>
      </c>
      <c r="D17" s="37" t="s">
        <v>144</v>
      </c>
      <c r="E17" s="37" t="s">
        <v>145</v>
      </c>
      <c r="F17" s="37" t="s">
        <v>146</v>
      </c>
      <c r="G17" s="37" t="s">
        <v>147</v>
      </c>
      <c r="H17" s="37" t="s">
        <v>107</v>
      </c>
      <c r="I17" s="37">
        <v>1</v>
      </c>
      <c r="J17" s="25" t="s">
        <v>24</v>
      </c>
      <c r="K17" s="23" t="s">
        <v>148</v>
      </c>
      <c r="L17" s="23" t="s">
        <v>149</v>
      </c>
      <c r="M17" s="38">
        <v>5640.63</v>
      </c>
      <c r="N17" s="24" t="s">
        <v>150</v>
      </c>
      <c r="O17" s="31">
        <v>3724.51</v>
      </c>
      <c r="P17" s="30"/>
      <c r="Q17" s="13">
        <v>3724.51</v>
      </c>
      <c r="R17" s="35">
        <v>13408</v>
      </c>
      <c r="S17" s="50">
        <f t="shared" si="0"/>
        <v>49938230.080000006</v>
      </c>
      <c r="T17" s="50">
        <v>49938230.080000006</v>
      </c>
    </row>
    <row r="18" spans="1:20" ht="18.600000000000001" customHeight="1" x14ac:dyDescent="0.25">
      <c r="A18" s="22">
        <v>12</v>
      </c>
      <c r="B18" s="22" t="s">
        <v>11</v>
      </c>
      <c r="C18" s="37" t="s">
        <v>151</v>
      </c>
      <c r="D18" s="37" t="s">
        <v>152</v>
      </c>
      <c r="E18" s="37" t="s">
        <v>153</v>
      </c>
      <c r="F18" s="37" t="s">
        <v>154</v>
      </c>
      <c r="G18" s="37" t="s">
        <v>155</v>
      </c>
      <c r="H18" s="37" t="s">
        <v>156</v>
      </c>
      <c r="I18" s="37">
        <v>1</v>
      </c>
      <c r="J18" s="25" t="s">
        <v>157</v>
      </c>
      <c r="K18" s="23" t="s">
        <v>158</v>
      </c>
      <c r="L18" s="23">
        <v>49613019</v>
      </c>
      <c r="M18" s="38">
        <v>7310.25</v>
      </c>
      <c r="N18" s="24" t="s">
        <v>150</v>
      </c>
      <c r="O18" s="31">
        <v>5702</v>
      </c>
      <c r="P18" s="30"/>
      <c r="Q18" s="13">
        <v>5702</v>
      </c>
      <c r="R18" s="35">
        <v>3159</v>
      </c>
      <c r="S18" s="50">
        <f t="shared" si="0"/>
        <v>18012618</v>
      </c>
      <c r="T18" s="50">
        <v>18012618</v>
      </c>
    </row>
    <row r="19" spans="1:20" ht="119.25" customHeight="1" x14ac:dyDescent="0.25">
      <c r="A19" s="22">
        <v>13</v>
      </c>
      <c r="B19" s="22" t="s">
        <v>11</v>
      </c>
      <c r="C19" s="37" t="s">
        <v>159</v>
      </c>
      <c r="D19" s="37" t="s">
        <v>160</v>
      </c>
      <c r="E19" s="37" t="s">
        <v>161</v>
      </c>
      <c r="F19" s="37" t="s">
        <v>162</v>
      </c>
      <c r="G19" s="37" t="s">
        <v>163</v>
      </c>
      <c r="H19" s="37" t="s">
        <v>164</v>
      </c>
      <c r="I19" s="37">
        <v>5</v>
      </c>
      <c r="J19" s="25" t="s">
        <v>165</v>
      </c>
      <c r="K19" s="23" t="s">
        <v>166</v>
      </c>
      <c r="L19" s="23" t="s">
        <v>167</v>
      </c>
      <c r="M19" s="38" t="s">
        <v>168</v>
      </c>
      <c r="N19" s="24" t="s">
        <v>169</v>
      </c>
      <c r="O19" s="31">
        <v>9.16</v>
      </c>
      <c r="P19" s="30"/>
      <c r="Q19" s="13">
        <v>9.16</v>
      </c>
      <c r="R19" s="35">
        <v>57205</v>
      </c>
      <c r="S19" s="50">
        <f t="shared" si="0"/>
        <v>523997.8</v>
      </c>
      <c r="T19" s="50">
        <v>523997.8</v>
      </c>
    </row>
    <row r="20" spans="1:20" ht="16.149999999999999" customHeight="1" x14ac:dyDescent="0.25">
      <c r="A20" s="22">
        <v>14</v>
      </c>
      <c r="B20" s="22" t="s">
        <v>11</v>
      </c>
      <c r="C20" s="43" t="s">
        <v>170</v>
      </c>
      <c r="D20" s="37" t="s">
        <v>28</v>
      </c>
      <c r="E20" s="37" t="s">
        <v>29</v>
      </c>
      <c r="F20" s="37" t="s">
        <v>59</v>
      </c>
      <c r="G20" s="37" t="s">
        <v>30</v>
      </c>
      <c r="H20" s="37" t="s">
        <v>60</v>
      </c>
      <c r="I20" s="37" t="s">
        <v>31</v>
      </c>
      <c r="J20" s="25" t="s">
        <v>78</v>
      </c>
      <c r="K20" s="23" t="s">
        <v>32</v>
      </c>
      <c r="L20" s="28" t="s">
        <v>33</v>
      </c>
      <c r="M20" s="38">
        <v>21377</v>
      </c>
      <c r="N20" s="24" t="s">
        <v>39</v>
      </c>
      <c r="O20" s="31">
        <v>387.52688999999998</v>
      </c>
      <c r="P20" s="30"/>
      <c r="Q20" s="15">
        <v>387.52688999999998</v>
      </c>
      <c r="R20" s="35">
        <v>2223</v>
      </c>
      <c r="S20" s="50">
        <f t="shared" si="0"/>
        <v>861472.27646999992</v>
      </c>
      <c r="T20" s="51">
        <f>S20+S21+S22+S23+S24</f>
        <v>11425842.824759999</v>
      </c>
    </row>
    <row r="21" spans="1:20" ht="16.149999999999999" customHeight="1" x14ac:dyDescent="0.25">
      <c r="A21" s="22">
        <v>14</v>
      </c>
      <c r="B21" s="22" t="s">
        <v>15</v>
      </c>
      <c r="C21" s="43"/>
      <c r="D21" s="37" t="s">
        <v>28</v>
      </c>
      <c r="E21" s="37" t="s">
        <v>29</v>
      </c>
      <c r="F21" s="37" t="s">
        <v>59</v>
      </c>
      <c r="G21" s="37" t="s">
        <v>20</v>
      </c>
      <c r="H21" s="37" t="s">
        <v>60</v>
      </c>
      <c r="I21" s="37" t="s">
        <v>31</v>
      </c>
      <c r="J21" s="25" t="s">
        <v>78</v>
      </c>
      <c r="K21" s="23" t="s">
        <v>32</v>
      </c>
      <c r="L21" s="23" t="s">
        <v>34</v>
      </c>
      <c r="M21" s="38">
        <v>21377</v>
      </c>
      <c r="N21" s="24" t="s">
        <v>39</v>
      </c>
      <c r="O21" s="31">
        <v>387.52688999999998</v>
      </c>
      <c r="P21" s="30"/>
      <c r="Q21" s="15">
        <v>387.52688999999998</v>
      </c>
      <c r="R21" s="35">
        <v>4446</v>
      </c>
      <c r="S21" s="50">
        <f t="shared" si="0"/>
        <v>1722944.5529399998</v>
      </c>
      <c r="T21" s="51"/>
    </row>
    <row r="22" spans="1:20" ht="16.149999999999999" customHeight="1" x14ac:dyDescent="0.25">
      <c r="A22" s="22">
        <v>14</v>
      </c>
      <c r="B22" s="22" t="s">
        <v>10</v>
      </c>
      <c r="C22" s="43"/>
      <c r="D22" s="37" t="s">
        <v>28</v>
      </c>
      <c r="E22" s="37" t="s">
        <v>29</v>
      </c>
      <c r="F22" s="37" t="s">
        <v>59</v>
      </c>
      <c r="G22" s="37" t="s">
        <v>23</v>
      </c>
      <c r="H22" s="37" t="s">
        <v>60</v>
      </c>
      <c r="I22" s="37" t="s">
        <v>31</v>
      </c>
      <c r="J22" s="25" t="s">
        <v>78</v>
      </c>
      <c r="K22" s="23" t="s">
        <v>32</v>
      </c>
      <c r="L22" s="26" t="s">
        <v>35</v>
      </c>
      <c r="M22" s="39">
        <v>21377</v>
      </c>
      <c r="N22" s="24" t="s">
        <v>39</v>
      </c>
      <c r="O22" s="32">
        <v>387.52688999999998</v>
      </c>
      <c r="P22" s="30"/>
      <c r="Q22" s="15">
        <v>387.52688999999998</v>
      </c>
      <c r="R22" s="35">
        <v>11349</v>
      </c>
      <c r="S22" s="50">
        <f t="shared" si="0"/>
        <v>4398042.6746100001</v>
      </c>
      <c r="T22" s="51"/>
    </row>
    <row r="23" spans="1:20" ht="26.45" customHeight="1" x14ac:dyDescent="0.25">
      <c r="A23" s="22">
        <v>14</v>
      </c>
      <c r="B23" s="22" t="s">
        <v>16</v>
      </c>
      <c r="C23" s="43"/>
      <c r="D23" s="37" t="s">
        <v>28</v>
      </c>
      <c r="E23" s="37" t="s">
        <v>29</v>
      </c>
      <c r="F23" s="37" t="s">
        <v>59</v>
      </c>
      <c r="G23" s="37" t="s">
        <v>18</v>
      </c>
      <c r="H23" s="37" t="s">
        <v>60</v>
      </c>
      <c r="I23" s="37" t="s">
        <v>31</v>
      </c>
      <c r="J23" s="25" t="s">
        <v>78</v>
      </c>
      <c r="K23" s="23" t="s">
        <v>32</v>
      </c>
      <c r="L23" s="28" t="s">
        <v>36</v>
      </c>
      <c r="M23" s="38">
        <v>21377</v>
      </c>
      <c r="N23" s="24" t="s">
        <v>39</v>
      </c>
      <c r="O23" s="31">
        <v>387.52688999999998</v>
      </c>
      <c r="P23" s="30"/>
      <c r="Q23" s="15">
        <v>387.52688999999998</v>
      </c>
      <c r="R23" s="35">
        <v>9360</v>
      </c>
      <c r="S23" s="50">
        <f t="shared" si="0"/>
        <v>3627251.6903999997</v>
      </c>
      <c r="T23" s="51"/>
    </row>
    <row r="24" spans="1:20" ht="28.5" x14ac:dyDescent="0.25">
      <c r="A24" s="22">
        <v>14</v>
      </c>
      <c r="B24" s="22" t="s">
        <v>27</v>
      </c>
      <c r="C24" s="43"/>
      <c r="D24" s="37" t="s">
        <v>28</v>
      </c>
      <c r="E24" s="37" t="s">
        <v>29</v>
      </c>
      <c r="F24" s="37" t="s">
        <v>59</v>
      </c>
      <c r="G24" s="37" t="s">
        <v>21</v>
      </c>
      <c r="H24" s="37" t="s">
        <v>60</v>
      </c>
      <c r="I24" s="37" t="s">
        <v>31</v>
      </c>
      <c r="J24" s="25" t="s">
        <v>78</v>
      </c>
      <c r="K24" s="23" t="s">
        <v>32</v>
      </c>
      <c r="L24" s="23" t="s">
        <v>37</v>
      </c>
      <c r="M24" s="38">
        <v>21377</v>
      </c>
      <c r="N24" s="24" t="s">
        <v>39</v>
      </c>
      <c r="O24" s="31">
        <v>387.52688999999998</v>
      </c>
      <c r="P24" s="30"/>
      <c r="Q24" s="15">
        <v>387.52688999999998</v>
      </c>
      <c r="R24" s="35">
        <v>2106</v>
      </c>
      <c r="S24" s="50">
        <f t="shared" si="0"/>
        <v>816131.63033999992</v>
      </c>
      <c r="T24" s="51"/>
    </row>
    <row r="25" spans="1:20" x14ac:dyDescent="0.25">
      <c r="A25" s="22">
        <v>15</v>
      </c>
      <c r="B25" s="22" t="s">
        <v>11</v>
      </c>
      <c r="C25" s="37" t="s">
        <v>171</v>
      </c>
      <c r="D25" s="37" t="s">
        <v>172</v>
      </c>
      <c r="E25" s="37" t="s">
        <v>173</v>
      </c>
      <c r="F25" s="37" t="s">
        <v>174</v>
      </c>
      <c r="G25" s="37" t="s">
        <v>175</v>
      </c>
      <c r="H25" s="37" t="s">
        <v>176</v>
      </c>
      <c r="I25" s="37">
        <v>2</v>
      </c>
      <c r="J25" s="25" t="s">
        <v>177</v>
      </c>
      <c r="K25" s="23" t="s">
        <v>178</v>
      </c>
      <c r="L25" s="23">
        <v>45484019</v>
      </c>
      <c r="M25" s="38">
        <v>386.84</v>
      </c>
      <c r="N25" s="24" t="s">
        <v>179</v>
      </c>
      <c r="O25" s="31">
        <v>386.84</v>
      </c>
      <c r="P25" s="30"/>
      <c r="Q25" s="15">
        <v>386.84</v>
      </c>
      <c r="R25" s="35">
        <v>21391</v>
      </c>
      <c r="S25" s="50">
        <f t="shared" si="0"/>
        <v>8274894.4399999995</v>
      </c>
      <c r="T25" s="50">
        <v>8274894.4399999995</v>
      </c>
    </row>
    <row r="26" spans="1:20" ht="42.75" x14ac:dyDescent="0.25">
      <c r="A26" s="22">
        <v>16</v>
      </c>
      <c r="B26" s="22" t="s">
        <v>11</v>
      </c>
      <c r="C26" s="37" t="s">
        <v>180</v>
      </c>
      <c r="D26" s="37" t="s">
        <v>181</v>
      </c>
      <c r="E26" s="37" t="s">
        <v>182</v>
      </c>
      <c r="F26" s="37" t="s">
        <v>183</v>
      </c>
      <c r="G26" s="37" t="s">
        <v>184</v>
      </c>
      <c r="H26" s="37" t="s">
        <v>185</v>
      </c>
      <c r="I26" s="37" t="s">
        <v>186</v>
      </c>
      <c r="J26" s="25" t="s">
        <v>187</v>
      </c>
      <c r="K26" s="23" t="s">
        <v>188</v>
      </c>
      <c r="L26" s="26" t="s">
        <v>189</v>
      </c>
      <c r="M26" s="38">
        <v>288.98</v>
      </c>
      <c r="N26" s="24" t="s">
        <v>190</v>
      </c>
      <c r="O26" s="31">
        <v>213</v>
      </c>
      <c r="P26" s="30"/>
      <c r="Q26" s="15">
        <v>213</v>
      </c>
      <c r="R26" s="35">
        <v>26130</v>
      </c>
      <c r="S26" s="50">
        <f t="shared" si="0"/>
        <v>5565690</v>
      </c>
      <c r="T26" s="50">
        <v>5565690</v>
      </c>
    </row>
    <row r="27" spans="1:20" ht="126" customHeight="1" x14ac:dyDescent="0.25">
      <c r="A27" s="34"/>
      <c r="B27" s="34"/>
      <c r="C27" s="47"/>
      <c r="D27" s="34"/>
      <c r="F27" s="34"/>
      <c r="G27" s="34"/>
      <c r="H27" s="3"/>
      <c r="J27" s="3"/>
      <c r="M27" s="1"/>
      <c r="N27" s="1"/>
      <c r="O27" s="16"/>
      <c r="P27" s="1"/>
      <c r="Q27" s="16"/>
      <c r="R27" s="16"/>
      <c r="S27" s="49"/>
      <c r="T27" s="49"/>
    </row>
    <row r="28" spans="1:20" ht="67.5" customHeight="1" x14ac:dyDescent="0.25">
      <c r="A28" s="33"/>
      <c r="B28" s="33"/>
      <c r="C28" s="47"/>
      <c r="D28" s="33"/>
      <c r="F28" s="33"/>
      <c r="G28" s="33"/>
      <c r="H28" s="4"/>
      <c r="J28" s="4"/>
      <c r="M28" s="4"/>
      <c r="N28" s="4"/>
      <c r="O28" s="17"/>
      <c r="P28" s="4"/>
      <c r="Q28" s="17"/>
      <c r="R28" s="17"/>
      <c r="S28" s="17"/>
      <c r="T28" s="17"/>
    </row>
    <row r="29" spans="1:20" ht="57" customHeight="1" x14ac:dyDescent="0.25">
      <c r="A29" s="33"/>
      <c r="B29" s="33"/>
      <c r="C29" s="47"/>
      <c r="D29" s="33"/>
      <c r="F29" s="33"/>
      <c r="G29" s="33"/>
      <c r="H29" s="4"/>
      <c r="J29" s="4"/>
      <c r="M29" s="4"/>
      <c r="N29" s="4"/>
      <c r="O29" s="17"/>
      <c r="P29" s="4"/>
      <c r="Q29" s="17"/>
      <c r="R29" s="17"/>
      <c r="S29" s="17"/>
      <c r="T29" s="17"/>
    </row>
  </sheetData>
  <mergeCells count="10">
    <mergeCell ref="C3:C4"/>
    <mergeCell ref="C5:C6"/>
    <mergeCell ref="C20:C24"/>
    <mergeCell ref="T3:T4"/>
    <mergeCell ref="T5:T6"/>
    <mergeCell ref="T10:T11"/>
    <mergeCell ref="T12:T13"/>
    <mergeCell ref="T20:T24"/>
    <mergeCell ref="R1:T1"/>
    <mergeCell ref="A1:P1"/>
  </mergeCells>
  <dataValidations count="1">
    <dataValidation type="textLength" operator="equal" allowBlank="1" showErrorMessage="1" sqref="C10:C11 C16:C19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2023-06-21T08:04:21Z</dcterms:modified>
</cp:coreProperties>
</file>