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ilazzo\Desktop\FARMACI\PTORS\PTORS 81\Decreti\"/>
    </mc:Choice>
  </mc:AlternateContent>
  <bookViews>
    <workbookView xWindow="0" yWindow="0" windowWidth="17250" windowHeight="5715"/>
  </bookViews>
  <sheets>
    <sheet name="Prospetto_Aggiudicazione" sheetId="1" r:id="rId1"/>
  </sheets>
  <definedNames>
    <definedName name="_xlnm._FilterDatabase" localSheetId="0" hidden="1">Prospetto_Aggiudicazione!$A$2:$AG$26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/>
  <c r="L26" i="1" l="1"/>
  <c r="L25" i="1"/>
  <c r="L16" i="1"/>
  <c r="L17" i="1"/>
  <c r="L18" i="1"/>
  <c r="L19" i="1"/>
  <c r="L14" i="1"/>
  <c r="L8" i="1"/>
  <c r="L9" i="1"/>
  <c r="L7" i="1"/>
  <c r="L20" i="1"/>
  <c r="L12" i="1"/>
</calcChain>
</file>

<file path=xl/sharedStrings.xml><?xml version="1.0" encoding="utf-8"?>
<sst xmlns="http://schemas.openxmlformats.org/spreadsheetml/2006/main" count="491" uniqueCount="307">
  <si>
    <t>Lotto</t>
  </si>
  <si>
    <t>Sublotto</t>
  </si>
  <si>
    <t>CIG</t>
  </si>
  <si>
    <t>Principio attivo</t>
  </si>
  <si>
    <t>AIC</t>
  </si>
  <si>
    <t>ATC</t>
  </si>
  <si>
    <t>Dosaggio</t>
  </si>
  <si>
    <t>Quantita</t>
  </si>
  <si>
    <t>Prezzo_unitario_base_asta</t>
  </si>
  <si>
    <t>Prezzo_unitario_offerto</t>
  </si>
  <si>
    <t>Totale_offerto_sublotto</t>
  </si>
  <si>
    <t>Totale_offerto_lotto</t>
  </si>
  <si>
    <t>Sconto_offerto</t>
  </si>
  <si>
    <t>Forma_farmaceutica</t>
  </si>
  <si>
    <t>Ditta_aggiudicataria</t>
  </si>
  <si>
    <t>Partita_iva</t>
  </si>
  <si>
    <t>Indirizzo</t>
  </si>
  <si>
    <t>Telefono</t>
  </si>
  <si>
    <t>PEC</t>
  </si>
  <si>
    <t>Unita_di_misura</t>
  </si>
  <si>
    <t>Codice_prodotto</t>
  </si>
  <si>
    <t>Denominazione_commerciale</t>
  </si>
  <si>
    <t>Prezzo_ssn</t>
  </si>
  <si>
    <t>Classe_rimborsabilita</t>
  </si>
  <si>
    <t>Prezzo_al_pubblico</t>
  </si>
  <si>
    <t>IVA</t>
  </si>
  <si>
    <t>Sconto_obbligatorio_per_legge</t>
  </si>
  <si>
    <t>Esclusivo</t>
  </si>
  <si>
    <t>Scadenza_brevetto</t>
  </si>
  <si>
    <t>Pezzi_per_confezione</t>
  </si>
  <si>
    <t>Note</t>
  </si>
  <si>
    <t>Percentuale_ribasso</t>
  </si>
  <si>
    <t>Ribasso_offerto</t>
  </si>
  <si>
    <t>A</t>
  </si>
  <si>
    <t>33.35</t>
  </si>
  <si>
    <t>B</t>
  </si>
  <si>
    <t>ex-factory</t>
  </si>
  <si>
    <t>1</t>
  </si>
  <si>
    <t>2</t>
  </si>
  <si>
    <t>3</t>
  </si>
  <si>
    <t>CO1</t>
  </si>
  <si>
    <t>9903089F8E</t>
  </si>
  <si>
    <t>RAVULIZUMAB</t>
  </si>
  <si>
    <t>99031008A4</t>
  </si>
  <si>
    <t>CAPMATINIB</t>
  </si>
  <si>
    <t>9903107E69</t>
  </si>
  <si>
    <t>SUFENTANIL (come citrato)</t>
  </si>
  <si>
    <t>4</t>
  </si>
  <si>
    <t>9903125D44</t>
  </si>
  <si>
    <t>Flucloxacillina sodica monoidrata</t>
  </si>
  <si>
    <t>5</t>
  </si>
  <si>
    <t>9903130168</t>
  </si>
  <si>
    <t>CICLOSPORINA 1mg/ml</t>
  </si>
  <si>
    <t>6</t>
  </si>
  <si>
    <t>990313665A</t>
  </si>
  <si>
    <t>ASCIMINIB</t>
  </si>
  <si>
    <t>7</t>
  </si>
  <si>
    <t>9903141A79</t>
  </si>
  <si>
    <t>Inibitore di alfa1-proteinasi prodotto da plasma di donatori umani</t>
  </si>
  <si>
    <t>8</t>
  </si>
  <si>
    <t>9903146E98</t>
  </si>
  <si>
    <t>REGADENOSON</t>
  </si>
  <si>
    <t>9</t>
  </si>
  <si>
    <t>9903153462</t>
  </si>
  <si>
    <t>Azacitidina (orale)</t>
  </si>
  <si>
    <t>10</t>
  </si>
  <si>
    <t>9903158881</t>
  </si>
  <si>
    <t>Apomorfina</t>
  </si>
  <si>
    <t>11</t>
  </si>
  <si>
    <t>9903163CA0</t>
  </si>
  <si>
    <t>OCRELIZUMAB</t>
  </si>
  <si>
    <t>12</t>
  </si>
  <si>
    <t>990317026A</t>
  </si>
  <si>
    <t>SATRALIZUMAB</t>
  </si>
  <si>
    <t>13</t>
  </si>
  <si>
    <t>9903181B7B</t>
  </si>
  <si>
    <t>TIRBANIBULINA</t>
  </si>
  <si>
    <t>14</t>
  </si>
  <si>
    <t>9903185EC7</t>
  </si>
  <si>
    <t>AVAPRITINIB</t>
  </si>
  <si>
    <t>C</t>
  </si>
  <si>
    <t>D</t>
  </si>
  <si>
    <t>E</t>
  </si>
  <si>
    <t>15</t>
  </si>
  <si>
    <t>99031913BE</t>
  </si>
  <si>
    <t>BRODALUMAB</t>
  </si>
  <si>
    <t>16</t>
  </si>
  <si>
    <t>990321685E</t>
  </si>
  <si>
    <t>INFLIXIMAB BIOSIMILARE SOTTOCUTE</t>
  </si>
  <si>
    <t>1 mg/ml</t>
  </si>
  <si>
    <t>100 mg</t>
  </si>
  <si>
    <t>048059024</t>
  </si>
  <si>
    <t>L04AA43</t>
  </si>
  <si>
    <t>300 mg</t>
  </si>
  <si>
    <t>048059036</t>
  </si>
  <si>
    <t>1100 mg</t>
  </si>
  <si>
    <t>050167028</t>
  </si>
  <si>
    <t>L01EX17</t>
  </si>
  <si>
    <t>150 MG</t>
  </si>
  <si>
    <t>050167042</t>
  </si>
  <si>
    <t>200 MG</t>
  </si>
  <si>
    <t>046921019</t>
  </si>
  <si>
    <t>N01AH03</t>
  </si>
  <si>
    <t>30 MCG</t>
  </si>
  <si>
    <t>033623012</t>
  </si>
  <si>
    <t>J01CF05</t>
  </si>
  <si>
    <t>1 g</t>
  </si>
  <si>
    <t>044013011</t>
  </si>
  <si>
    <t>S01XA18</t>
  </si>
  <si>
    <t>050185040</t>
  </si>
  <si>
    <t>L0EA06</t>
  </si>
  <si>
    <t>40 MG</t>
  </si>
  <si>
    <t>050185026</t>
  </si>
  <si>
    <t>20 MG</t>
  </si>
  <si>
    <t>044479018</t>
  </si>
  <si>
    <t>B02AB02</t>
  </si>
  <si>
    <t>1G</t>
  </si>
  <si>
    <t>044479020</t>
  </si>
  <si>
    <t>4G</t>
  </si>
  <si>
    <t>042729018</t>
  </si>
  <si>
    <t>C01EB21</t>
  </si>
  <si>
    <t>5ML</t>
  </si>
  <si>
    <t>049620038</t>
  </si>
  <si>
    <t>L01BC07</t>
  </si>
  <si>
    <t>300</t>
  </si>
  <si>
    <t>042035042</t>
  </si>
  <si>
    <t>N04BC07</t>
  </si>
  <si>
    <t>20ML</t>
  </si>
  <si>
    <t>045889019</t>
  </si>
  <si>
    <t>L04AA36</t>
  </si>
  <si>
    <t>049613019</t>
  </si>
  <si>
    <t>L04AC19</t>
  </si>
  <si>
    <t>120</t>
  </si>
  <si>
    <t>049607017</t>
  </si>
  <si>
    <t>D06BX03</t>
  </si>
  <si>
    <t>250 mg</t>
  </si>
  <si>
    <t>049033044</t>
  </si>
  <si>
    <t>L01EX18</t>
  </si>
  <si>
    <t>25 mg</t>
  </si>
  <si>
    <t>049033057</t>
  </si>
  <si>
    <t>50 mg</t>
  </si>
  <si>
    <t>049033018</t>
  </si>
  <si>
    <t>049033020</t>
  </si>
  <si>
    <t>200 mg</t>
  </si>
  <si>
    <t>049033032</t>
  </si>
  <si>
    <t>045484019</t>
  </si>
  <si>
    <t>L04AC12</t>
  </si>
  <si>
    <t>210 MG</t>
  </si>
  <si>
    <t>042942122</t>
  </si>
  <si>
    <t>L04AB02</t>
  </si>
  <si>
    <t>120 mg</t>
  </si>
  <si>
    <t>Flaconcino</t>
  </si>
  <si>
    <t>Alexion Pharma Italy S.r.l.</t>
  </si>
  <si>
    <t>05665070966</t>
  </si>
  <si>
    <t>Viale Decumano ,39 ,Milano ,MI</t>
  </si>
  <si>
    <t>0277679211</t>
  </si>
  <si>
    <t>uff.gare@alexion.legalmail.it</t>
  </si>
  <si>
    <t>fla</t>
  </si>
  <si>
    <t>ULTOMIRIS® 300 mg concentrato per soluzione per infusione (3ML-100MG/ML)</t>
  </si>
  <si>
    <t>ULTOMIRIS® 1100 mg concentrato per soluzione per infusione</t>
  </si>
  <si>
    <t>CPR</t>
  </si>
  <si>
    <t>NOVARTIS FARMA SPA</t>
  </si>
  <si>
    <t>02385200122</t>
  </si>
  <si>
    <t>VIA LUIGI STURZO ,43 ,MILANO ,MI</t>
  </si>
  <si>
    <t>0296541</t>
  </si>
  <si>
    <t>garenovartisfarma@legalmail.it</t>
  </si>
  <si>
    <t>CO7</t>
  </si>
  <si>
    <t>764143</t>
  </si>
  <si>
    <t>TABRECTA 150 MG 120 CPR FILM RIV</t>
  </si>
  <si>
    <t>764142</t>
  </si>
  <si>
    <t>TABRECTA 200 MG 120 CPR FILM RIV</t>
  </si>
  <si>
    <t>COMPRESSE</t>
  </si>
  <si>
    <t>AGUETTANT ITALIA SRL</t>
  </si>
  <si>
    <t>09435330965</t>
  </si>
  <si>
    <t>Via Leone XIII ,14 ,Milano ,MI</t>
  </si>
  <si>
    <t>0495010182</t>
  </si>
  <si>
    <t>aguettantitalia@pec.it</t>
  </si>
  <si>
    <t>com</t>
  </si>
  <si>
    <t>DZUVEO*30MCG 5 CPR</t>
  </si>
  <si>
    <t>compresse</t>
  </si>
  <si>
    <t>EURO-PHARMA S.R.L.</t>
  </si>
  <si>
    <t>06328630014</t>
  </si>
  <si>
    <t>VIA GARZIGLIANA n. 8, 10127 TORINO (TO)</t>
  </si>
  <si>
    <t>0116961244</t>
  </si>
  <si>
    <t>europharmasrl@legalmail.it</t>
  </si>
  <si>
    <t>EUPH0002</t>
  </si>
  <si>
    <t>FLUCACID 12/cpr 1g</t>
  </si>
  <si>
    <t>EMULSIONE</t>
  </si>
  <si>
    <t>SANTEN ITALY SRL</t>
  </si>
  <si>
    <t>08747570961</t>
  </si>
  <si>
    <t>Via Roberto Lepetit ,8/10 ,Milano ,MI</t>
  </si>
  <si>
    <t>02  62001936</t>
  </si>
  <si>
    <t>garesanten@legalmail.it</t>
  </si>
  <si>
    <t>co1</t>
  </si>
  <si>
    <t>60854</t>
  </si>
  <si>
    <t>IKERVIS - 1 MG/ML collirio, emulsione - 30 contenitori monodose</t>
  </si>
  <si>
    <t>763685</t>
  </si>
  <si>
    <t>Scemblix 40 mg?compressa rivestita</t>
  </si>
  <si>
    <t>763686</t>
  </si>
  <si>
    <t>Scemblix 20 mg?compressa rivestita</t>
  </si>
  <si>
    <t>FLACONE</t>
  </si>
  <si>
    <t>CSL BEHRING SPA</t>
  </si>
  <si>
    <t>02642020156</t>
  </si>
  <si>
    <t>VIALE DEL GHISALLO ,20 ,MILANO ,MI</t>
  </si>
  <si>
    <t>0234964202</t>
  </si>
  <si>
    <t>ufficiogarecslbehring@legalmail.it</t>
  </si>
  <si>
    <t>FL14</t>
  </si>
  <si>
    <t>F0148</t>
  </si>
  <si>
    <t>RESPREEZA 1000MG/20ML POLV. E SOLV. per SOLUZ. per INFUSIONE</t>
  </si>
  <si>
    <t>F7120</t>
  </si>
  <si>
    <t>RESPREEZA*4G IV FL+FL+SET</t>
  </si>
  <si>
    <t>fiala</t>
  </si>
  <si>
    <t>GE HEALTHCARE S.R.L.</t>
  </si>
  <si>
    <t>11496970150</t>
  </si>
  <si>
    <t>Via Galeno ,36 ,Milano ,MI</t>
  </si>
  <si>
    <t>0226001206</t>
  </si>
  <si>
    <t>gehcsrl@legalmail.it</t>
  </si>
  <si>
    <t>FIA</t>
  </si>
  <si>
    <t>1189884</t>
  </si>
  <si>
    <t>Rapiscan 1x5 ml IT</t>
  </si>
  <si>
    <t>BRISTOL-MYERS SQUIBB SRL</t>
  </si>
  <si>
    <t>01726510595</t>
  </si>
  <si>
    <t>PIAZZALE DELL'INDUSTRIA 40/46 ,40/46 ,ROMA ,RM</t>
  </si>
  <si>
    <t>06503961</t>
  </si>
  <si>
    <t>ufficio.gare@cert.bms.com</t>
  </si>
  <si>
    <t>co2</t>
  </si>
  <si>
    <t>1443841</t>
  </si>
  <si>
    <t>ONUREG 300</t>
  </si>
  <si>
    <t>SOLUZIONE</t>
  </si>
  <si>
    <t>EVER Pharma Italia</t>
  </si>
  <si>
    <t>14883281009</t>
  </si>
  <si>
    <t>Via Viggiano ,90 ,Roma ,RM</t>
  </si>
  <si>
    <t>0690202659</t>
  </si>
  <si>
    <t>everpharmaitaliasrl@pec.it</t>
  </si>
  <si>
    <t>FL2</t>
  </si>
  <si>
    <t>60210</t>
  </si>
  <si>
    <t>DACEPTON</t>
  </si>
  <si>
    <t>flacone</t>
  </si>
  <si>
    <t>ROCHE S.p.A. società unipersonale</t>
  </si>
  <si>
    <t>00747170157</t>
  </si>
  <si>
    <t>VIALE G.B. STUCCHI ,110 ,MONZA ,MB</t>
  </si>
  <si>
    <t>0392471</t>
  </si>
  <si>
    <t>ufficiogare.pharma@roche.legalmail.it</t>
  </si>
  <si>
    <t>010229438</t>
  </si>
  <si>
    <t>OCREVUS</t>
  </si>
  <si>
    <t>sir prerie</t>
  </si>
  <si>
    <t>SI2</t>
  </si>
  <si>
    <t>010214161</t>
  </si>
  <si>
    <t>ENSPRYNG</t>
  </si>
  <si>
    <t>unguento</t>
  </si>
  <si>
    <t>ALMIRALL SPA</t>
  </si>
  <si>
    <t>06037901003</t>
  </si>
  <si>
    <t>Via Messina Torre C ? ,38 ,MILANO ,MI</t>
  </si>
  <si>
    <t>0234618604</t>
  </si>
  <si>
    <t>almirall@legalmail.it</t>
  </si>
  <si>
    <t>BUS</t>
  </si>
  <si>
    <t>60007812</t>
  </si>
  <si>
    <t>Klisyri 10mg/g  unguento, 5 bustine</t>
  </si>
  <si>
    <t>compressa</t>
  </si>
  <si>
    <t>Blueprint Medicines (Netherlands) B.V.</t>
  </si>
  <si>
    <t>DE331105665</t>
  </si>
  <si>
    <t>3478431774</t>
  </si>
  <si>
    <t>gare.blueprintmedicinesitalysrl@legalmail.it</t>
  </si>
  <si>
    <t>AYVAKYT</t>
  </si>
  <si>
    <t>SIRINGA</t>
  </si>
  <si>
    <t>LEO PHARMA SPA</t>
  </si>
  <si>
    <t>11271521004</t>
  </si>
  <si>
    <t>Via Elio Vittorini ,129 ,ROMA ,RM</t>
  </si>
  <si>
    <t>0652625500</t>
  </si>
  <si>
    <t>gare.leopharma@legalmail.it</t>
  </si>
  <si>
    <t>SI8</t>
  </si>
  <si>
    <t>058635</t>
  </si>
  <si>
    <t>KYNTHEUM*210MG 2SIR 1,5ML</t>
  </si>
  <si>
    <t>Penna</t>
  </si>
  <si>
    <t>Celltrion Healthcare Italy S.r.l.</t>
  </si>
  <si>
    <t>10618220965</t>
  </si>
  <si>
    <t>Via Luigi Galviani ,24 ,Milano ,MI</t>
  </si>
  <si>
    <t>0247927044</t>
  </si>
  <si>
    <t>celltrion.ufficiogare@legalmail.it</t>
  </si>
  <si>
    <t>PEN</t>
  </si>
  <si>
    <t>M13fDP120AIX1</t>
  </si>
  <si>
    <t>Remsima 120 mg soluzione iniettabile in penna preriempita</t>
  </si>
  <si>
    <t>Gustav Mahlerplein, 2, Amsterdam, Olanda</t>
  </si>
  <si>
    <t>H</t>
  </si>
  <si>
    <t>33,35</t>
  </si>
  <si>
    <t>50%</t>
  </si>
  <si>
    <t>46,48</t>
  </si>
  <si>
    <t>EX FACTORY</t>
  </si>
  <si>
    <t>c</t>
  </si>
  <si>
    <t>33,33</t>
  </si>
  <si>
    <t>33.970</t>
  </si>
  <si>
    <t>22</t>
  </si>
  <si>
    <t>33,50</t>
  </si>
  <si>
    <t>Nessuna segnalazione</t>
  </si>
  <si>
    <t>.</t>
  </si>
  <si>
    <t>% ribasso 0,99% - sconto offerto 76,19 - No brevetto</t>
  </si>
  <si>
    <t>//</t>
  </si>
  <si>
    <t>Sconto offerto: applicato su P. Ex Factory</t>
  </si>
  <si>
    <t>regadenoson</t>
  </si>
  <si>
    <t>-</t>
  </si>
  <si>
    <t>CON MEDICAL DEVICE</t>
  </si>
  <si>
    <t>NESSUNA</t>
  </si>
  <si>
    <t>NA</t>
  </si>
  <si>
    <t>Indicato per il trattamento di pazienti con tumori GIST</t>
  </si>
  <si>
    <t>siringa preriempita</t>
  </si>
  <si>
    <t>disponibile confezione con 4 penne con AIC 042942146</t>
  </si>
  <si>
    <t>ALL. N. 2 _DEL DD 134/2023_PROSPETTO DI AGGIUDICAZIONE_AGGIORNAMENTO PTORS N. 81 DEL 2023 (36 MESI)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</si>
</sst>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000&quot; €&quot;"/>
    <numFmt numFmtId="165" formatCode="[$-410]General"/>
    <numFmt numFmtId="166" formatCode="#,##0.00&quot;   &quot;"/>
    <numFmt numFmtId="167" formatCode="[$€-410]&quot; &quot;#,##0.00;[Red]&quot;-&quot;[$€-410]&quot; &quot;#,##0.00"/>
    <numFmt numFmtId="168" formatCode="&quot; € &quot;#,##0.00&quot; &quot;;&quot;-€ &quot;#,##0.00&quot; &quot;;&quot; € -&quot;#&quot; &quot;;@&quot; &quot;"/>
    <numFmt numFmtId="169" formatCode="#,##0.00\ [$€-410];[Red]#,##0.00\ [$€-410]"/>
    <numFmt numFmtId="170" formatCode="#,##0.00\ &quot;€&quot;"/>
    <numFmt numFmtId="176" formatCode="0.000"/>
  </numFmts>
  <fonts count="10"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1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DD7EE"/>
        <bgColor rgb="FFBDD7EE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68" fontId="1" fillId="0" borderId="0" applyBorder="0" applyProtection="0"/>
    <xf numFmtId="165" fontId="1" fillId="0" borderId="0" applyBorder="0" applyProtection="0"/>
    <xf numFmtId="165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7" fontId="4" fillId="0" borderId="0" applyBorder="0" applyProtection="0"/>
    <xf numFmtId="0" fontId="1" fillId="0" borderId="0"/>
    <xf numFmtId="0" fontId="8" fillId="0" borderId="0"/>
  </cellStyleXfs>
  <cellXfs count="43">
    <xf numFmtId="0" fontId="0" fillId="0" borderId="0" xfId="0"/>
    <xf numFmtId="165" fontId="5" fillId="3" borderId="2" xfId="2" applyFont="1" applyFill="1" applyBorder="1" applyAlignment="1">
      <alignment horizontal="center" vertical="center" wrapText="1"/>
    </xf>
    <xf numFmtId="165" fontId="5" fillId="3" borderId="2" xfId="2" applyFont="1" applyFill="1" applyBorder="1" applyAlignment="1">
      <alignment horizontal="left" vertical="center" wrapText="1"/>
    </xf>
    <xf numFmtId="165" fontId="5" fillId="3" borderId="2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6" fontId="2" fillId="0" borderId="3" xfId="2" applyNumberFormat="1" applyFont="1" applyBorder="1" applyAlignment="1" applyProtection="1">
      <alignment horizontal="center" vertical="center" wrapText="1"/>
      <protection locked="0"/>
    </xf>
    <xf numFmtId="164" fontId="5" fillId="0" borderId="3" xfId="1" applyNumberFormat="1" applyFont="1" applyBorder="1" applyAlignment="1" applyProtection="1">
      <alignment horizontal="center" vertical="center" wrapText="1"/>
      <protection locked="0"/>
    </xf>
    <xf numFmtId="167" fontId="6" fillId="0" borderId="3" xfId="0" applyNumberFormat="1" applyFont="1" applyBorder="1" applyAlignment="1" applyProtection="1">
      <alignment horizontal="center" vertical="center" wrapText="1"/>
      <protection locked="0"/>
    </xf>
    <xf numFmtId="167" fontId="2" fillId="0" borderId="3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70" fontId="5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left"/>
    </xf>
    <xf numFmtId="167" fontId="2" fillId="0" borderId="0" xfId="0" applyNumberFormat="1" applyFont="1" applyAlignment="1">
      <alignment horizontal="center" vertical="center"/>
    </xf>
    <xf numFmtId="167" fontId="2" fillId="0" borderId="0" xfId="0" applyNumberFormat="1" applyFont="1"/>
    <xf numFmtId="166" fontId="2" fillId="0" borderId="0" xfId="0" applyNumberFormat="1" applyFont="1"/>
    <xf numFmtId="0" fontId="5" fillId="4" borderId="3" xfId="0" applyFont="1" applyFill="1" applyBorder="1" applyAlignment="1">
      <alignment horizontal="center"/>
    </xf>
    <xf numFmtId="167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70" fontId="5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67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9" fontId="2" fillId="4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/>
    </xf>
    <xf numFmtId="170" fontId="5" fillId="4" borderId="4" xfId="0" applyNumberFormat="1" applyFont="1" applyFill="1" applyBorder="1" applyAlignment="1">
      <alignment horizontal="center" vertical="center"/>
    </xf>
    <xf numFmtId="170" fontId="5" fillId="4" borderId="5" xfId="0" applyNumberFormat="1" applyFont="1" applyFill="1" applyBorder="1" applyAlignment="1">
      <alignment horizontal="center" vertical="center"/>
    </xf>
    <xf numFmtId="169" fontId="5" fillId="0" borderId="4" xfId="0" applyNumberFormat="1" applyFont="1" applyBorder="1" applyAlignment="1">
      <alignment horizontal="center" vertical="center"/>
    </xf>
    <xf numFmtId="169" fontId="5" fillId="0" borderId="5" xfId="0" applyNumberFormat="1" applyFont="1" applyBorder="1" applyAlignment="1">
      <alignment horizontal="center" vertical="center"/>
    </xf>
    <xf numFmtId="169" fontId="5" fillId="0" borderId="6" xfId="0" applyNumberFormat="1" applyFont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left" vertical="center"/>
    </xf>
    <xf numFmtId="167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Border="1" applyAlignment="1">
      <alignment horizontal="center"/>
    </xf>
  </cellXfs>
  <cellStyles count="10">
    <cellStyle name="Excel Built-in Currency" xfId="1"/>
    <cellStyle name="Excel Built-in Normal" xfId="2"/>
    <cellStyle name="Excel Built-in Normal 1" xfId="3"/>
    <cellStyle name="Excel Built-in Normal 2" xfId="8"/>
    <cellStyle name="Heading" xfId="4"/>
    <cellStyle name="Heading1" xfId="5"/>
    <cellStyle name="Normale" xfId="0" builtinId="0" customBuiltin="1"/>
    <cellStyle name="Normale 2" xfId="9"/>
    <cellStyle name="Result" xfId="6"/>
    <cellStyle name="Result2" xfId="7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zoomScaleNormal="100" workbookViewId="0">
      <pane xSplit="3" ySplit="2" topLeftCell="G3" activePane="bottomRight" state="frozen"/>
      <selection pane="topRight" activeCell="D1" sqref="D1"/>
      <selection pane="bottomLeft" activeCell="A3" sqref="A3"/>
      <selection pane="bottomRight" activeCell="I13" sqref="I13"/>
    </sheetView>
  </sheetViews>
  <sheetFormatPr defaultRowHeight="14.25"/>
  <cols>
    <col min="1" max="1" width="8.125" customWidth="1"/>
    <col min="2" max="2" width="7.625" customWidth="1"/>
    <col min="3" max="3" width="14.5" customWidth="1"/>
    <col min="4" max="4" width="48.625" bestFit="1" customWidth="1"/>
    <col min="5" max="6" width="10.75" customWidth="1"/>
    <col min="7" max="7" width="16.25" customWidth="1"/>
    <col min="8" max="8" width="12" bestFit="1" customWidth="1"/>
    <col min="9" max="9" width="19" customWidth="1"/>
    <col min="10" max="10" width="25.625" customWidth="1"/>
    <col min="11" max="11" width="19.5" bestFit="1" customWidth="1"/>
    <col min="12" max="12" width="21.25" style="7" customWidth="1"/>
    <col min="13" max="13" width="19.625" style="4" customWidth="1"/>
    <col min="14" max="14" width="18.25" style="4" customWidth="1"/>
    <col min="15" max="15" width="29.75" style="4" bestFit="1" customWidth="1"/>
    <col min="16" max="16" width="14" bestFit="1" customWidth="1"/>
    <col min="17" max="17" width="48.25" bestFit="1" customWidth="1"/>
    <col min="18" max="18" width="14.625" customWidth="1"/>
    <col min="19" max="19" width="20.875" customWidth="1"/>
    <col min="20" max="20" width="15" customWidth="1"/>
    <col min="21" max="21" width="14.75" style="5" customWidth="1"/>
    <col min="22" max="22" width="60.5" bestFit="1" customWidth="1"/>
    <col min="23" max="23" width="11.875" bestFit="1" customWidth="1"/>
    <col min="24" max="24" width="19.625" customWidth="1"/>
    <col min="25" max="25" width="17.875" customWidth="1"/>
    <col min="26" max="26" width="10.75" customWidth="1"/>
    <col min="27" max="27" width="30" style="6" customWidth="1"/>
    <col min="28" max="28" width="10.75" customWidth="1"/>
    <col min="29" max="29" width="16.25" style="5" bestFit="1" customWidth="1"/>
    <col min="30" max="30" width="19.875" customWidth="1"/>
    <col min="31" max="31" width="37.875" customWidth="1"/>
    <col min="32" max="32" width="21.5" customWidth="1"/>
    <col min="33" max="33" width="14.375" customWidth="1"/>
  </cols>
  <sheetData>
    <row r="1" spans="1:33" ht="52.9" customHeight="1">
      <c r="A1" s="40" t="s">
        <v>306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spans="1:33" ht="47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2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3" t="s">
        <v>31</v>
      </c>
      <c r="AG2" s="1" t="s">
        <v>32</v>
      </c>
    </row>
    <row r="3" spans="1:33">
      <c r="A3" s="23" t="s">
        <v>37</v>
      </c>
      <c r="B3" s="23" t="s">
        <v>33</v>
      </c>
      <c r="C3" s="34" t="s">
        <v>41</v>
      </c>
      <c r="D3" s="23" t="s">
        <v>42</v>
      </c>
      <c r="E3" s="23" t="s">
        <v>91</v>
      </c>
      <c r="F3" s="23" t="s">
        <v>92</v>
      </c>
      <c r="G3" s="22" t="s">
        <v>93</v>
      </c>
      <c r="H3" s="11">
        <v>2368</v>
      </c>
      <c r="I3" s="12">
        <v>3459.18</v>
      </c>
      <c r="J3" s="27"/>
      <c r="K3" s="28"/>
      <c r="L3" s="41"/>
      <c r="M3" s="30"/>
      <c r="N3" s="9" t="s">
        <v>151</v>
      </c>
      <c r="O3" s="9" t="s">
        <v>152</v>
      </c>
      <c r="P3" s="8" t="s">
        <v>153</v>
      </c>
      <c r="Q3" s="8" t="s">
        <v>154</v>
      </c>
      <c r="R3" s="8" t="s">
        <v>155</v>
      </c>
      <c r="S3" s="8" t="s">
        <v>156</v>
      </c>
      <c r="T3" s="8" t="s">
        <v>157</v>
      </c>
      <c r="U3" s="8" t="s">
        <v>91</v>
      </c>
      <c r="V3" s="8" t="s">
        <v>158</v>
      </c>
      <c r="W3" s="31"/>
      <c r="X3" s="32"/>
      <c r="Y3" s="31"/>
      <c r="Z3" s="33"/>
      <c r="AA3" s="32"/>
      <c r="AB3" s="8" t="s">
        <v>37</v>
      </c>
      <c r="AC3" s="16">
        <v>49374</v>
      </c>
      <c r="AD3" s="8">
        <v>1</v>
      </c>
      <c r="AE3" s="8" t="s">
        <v>293</v>
      </c>
      <c r="AF3" s="32"/>
      <c r="AG3" s="32"/>
    </row>
    <row r="4" spans="1:33">
      <c r="A4" s="23" t="s">
        <v>37</v>
      </c>
      <c r="B4" s="23" t="s">
        <v>35</v>
      </c>
      <c r="C4" s="34"/>
      <c r="D4" s="23" t="s">
        <v>42</v>
      </c>
      <c r="E4" s="23" t="s">
        <v>94</v>
      </c>
      <c r="F4" s="23" t="s">
        <v>92</v>
      </c>
      <c r="G4" s="22" t="s">
        <v>95</v>
      </c>
      <c r="H4" s="11">
        <v>4849</v>
      </c>
      <c r="I4" s="12">
        <v>12683.66</v>
      </c>
      <c r="J4" s="27"/>
      <c r="K4" s="28"/>
      <c r="L4" s="41"/>
      <c r="M4" s="30"/>
      <c r="N4" s="9" t="s">
        <v>151</v>
      </c>
      <c r="O4" s="9" t="s">
        <v>152</v>
      </c>
      <c r="P4" s="8" t="s">
        <v>153</v>
      </c>
      <c r="Q4" s="8" t="s">
        <v>154</v>
      </c>
      <c r="R4" s="8" t="s">
        <v>155</v>
      </c>
      <c r="S4" s="8" t="s">
        <v>156</v>
      </c>
      <c r="T4" s="8" t="s">
        <v>157</v>
      </c>
      <c r="U4" s="8" t="s">
        <v>94</v>
      </c>
      <c r="V4" s="8" t="s">
        <v>159</v>
      </c>
      <c r="W4" s="31"/>
      <c r="X4" s="32"/>
      <c r="Y4" s="31"/>
      <c r="Z4" s="33"/>
      <c r="AA4" s="32"/>
      <c r="AB4" s="8" t="s">
        <v>37</v>
      </c>
      <c r="AC4" s="16">
        <v>49374</v>
      </c>
      <c r="AD4" s="8">
        <v>1</v>
      </c>
      <c r="AE4" s="8" t="s">
        <v>293</v>
      </c>
      <c r="AF4" s="32"/>
      <c r="AG4" s="32"/>
    </row>
    <row r="5" spans="1:33">
      <c r="A5" s="23" t="s">
        <v>38</v>
      </c>
      <c r="B5" s="23" t="s">
        <v>33</v>
      </c>
      <c r="C5" s="34" t="s">
        <v>43</v>
      </c>
      <c r="D5" s="23" t="s">
        <v>44</v>
      </c>
      <c r="E5" s="23" t="s">
        <v>96</v>
      </c>
      <c r="F5" s="23" t="s">
        <v>97</v>
      </c>
      <c r="G5" s="22" t="s">
        <v>98</v>
      </c>
      <c r="H5" s="11">
        <v>65064</v>
      </c>
      <c r="I5" s="12">
        <v>34.710169999999998</v>
      </c>
      <c r="J5" s="27"/>
      <c r="K5" s="28"/>
      <c r="L5" s="35"/>
      <c r="M5" s="30"/>
      <c r="N5" s="9" t="s">
        <v>160</v>
      </c>
      <c r="O5" s="9" t="s">
        <v>161</v>
      </c>
      <c r="P5" s="8" t="s">
        <v>162</v>
      </c>
      <c r="Q5" s="8" t="s">
        <v>163</v>
      </c>
      <c r="R5" s="8" t="s">
        <v>164</v>
      </c>
      <c r="S5" s="8" t="s">
        <v>165</v>
      </c>
      <c r="T5" s="8" t="s">
        <v>166</v>
      </c>
      <c r="U5" s="8" t="s">
        <v>167</v>
      </c>
      <c r="V5" s="8" t="s">
        <v>168</v>
      </c>
      <c r="W5" s="31"/>
      <c r="X5" s="32"/>
      <c r="Y5" s="31"/>
      <c r="Z5" s="33"/>
      <c r="AA5" s="32"/>
      <c r="AB5" s="8" t="s">
        <v>37</v>
      </c>
      <c r="AC5" s="16">
        <v>48537</v>
      </c>
      <c r="AD5" s="8">
        <v>120</v>
      </c>
      <c r="AE5" s="8" t="s">
        <v>294</v>
      </c>
      <c r="AF5" s="32"/>
      <c r="AG5" s="32"/>
    </row>
    <row r="6" spans="1:33">
      <c r="A6" s="23" t="s">
        <v>38</v>
      </c>
      <c r="B6" s="23" t="s">
        <v>35</v>
      </c>
      <c r="C6" s="34"/>
      <c r="D6" s="23" t="s">
        <v>44</v>
      </c>
      <c r="E6" s="23" t="s">
        <v>99</v>
      </c>
      <c r="F6" s="23" t="s">
        <v>97</v>
      </c>
      <c r="G6" s="22" t="s">
        <v>100</v>
      </c>
      <c r="H6" s="11">
        <v>155880</v>
      </c>
      <c r="I6" s="12">
        <v>34.710169999999998</v>
      </c>
      <c r="J6" s="27"/>
      <c r="K6" s="28"/>
      <c r="L6" s="36"/>
      <c r="M6" s="30"/>
      <c r="N6" s="9" t="s">
        <v>160</v>
      </c>
      <c r="O6" s="9" t="s">
        <v>161</v>
      </c>
      <c r="P6" s="8" t="s">
        <v>162</v>
      </c>
      <c r="Q6" s="8" t="s">
        <v>163</v>
      </c>
      <c r="R6" s="8" t="s">
        <v>164</v>
      </c>
      <c r="S6" s="8" t="s">
        <v>165</v>
      </c>
      <c r="T6" s="8" t="s">
        <v>166</v>
      </c>
      <c r="U6" s="8" t="s">
        <v>169</v>
      </c>
      <c r="V6" s="8" t="s">
        <v>170</v>
      </c>
      <c r="W6" s="31"/>
      <c r="X6" s="32"/>
      <c r="Y6" s="31"/>
      <c r="Z6" s="33"/>
      <c r="AA6" s="32"/>
      <c r="AB6" s="8" t="s">
        <v>37</v>
      </c>
      <c r="AC6" s="16">
        <v>48537</v>
      </c>
      <c r="AD6" s="8">
        <v>120</v>
      </c>
      <c r="AE6" s="8" t="s">
        <v>294</v>
      </c>
      <c r="AF6" s="32"/>
      <c r="AG6" s="32"/>
    </row>
    <row r="7" spans="1:33">
      <c r="A7" s="23" t="s">
        <v>39</v>
      </c>
      <c r="B7" s="23" t="s">
        <v>33</v>
      </c>
      <c r="C7" s="23" t="s">
        <v>45</v>
      </c>
      <c r="D7" s="23" t="s">
        <v>46</v>
      </c>
      <c r="E7" s="23" t="s">
        <v>101</v>
      </c>
      <c r="F7" s="23" t="s">
        <v>102</v>
      </c>
      <c r="G7" s="22" t="s">
        <v>103</v>
      </c>
      <c r="H7" s="11">
        <v>31310</v>
      </c>
      <c r="I7" s="12">
        <v>10.1</v>
      </c>
      <c r="J7" s="10">
        <v>10</v>
      </c>
      <c r="K7" s="13">
        <v>313100</v>
      </c>
      <c r="L7" s="21">
        <f>K7</f>
        <v>313100</v>
      </c>
      <c r="M7" s="9">
        <v>76</v>
      </c>
      <c r="N7" s="9" t="s">
        <v>171</v>
      </c>
      <c r="O7" s="9" t="s">
        <v>172</v>
      </c>
      <c r="P7" s="8" t="s">
        <v>173</v>
      </c>
      <c r="Q7" s="8" t="s">
        <v>174</v>
      </c>
      <c r="R7" s="8" t="s">
        <v>175</v>
      </c>
      <c r="S7" s="8" t="s">
        <v>176</v>
      </c>
      <c r="T7" s="8" t="s">
        <v>177</v>
      </c>
      <c r="U7" s="8" t="s">
        <v>101</v>
      </c>
      <c r="V7" s="8" t="s">
        <v>178</v>
      </c>
      <c r="W7" s="14">
        <v>42</v>
      </c>
      <c r="X7" s="8" t="s">
        <v>80</v>
      </c>
      <c r="Y7" s="14">
        <v>231</v>
      </c>
      <c r="Z7" s="15">
        <v>0.1</v>
      </c>
      <c r="AA7" s="8" t="s">
        <v>285</v>
      </c>
      <c r="AB7" s="8" t="s">
        <v>37</v>
      </c>
      <c r="AC7" s="16">
        <v>45112</v>
      </c>
      <c r="AD7" s="8">
        <v>5</v>
      </c>
      <c r="AE7" s="8" t="s">
        <v>295</v>
      </c>
      <c r="AF7" s="8">
        <v>1</v>
      </c>
      <c r="AG7" s="8">
        <v>-0.99009901</v>
      </c>
    </row>
    <row r="8" spans="1:33">
      <c r="A8" s="23" t="s">
        <v>47</v>
      </c>
      <c r="B8" s="23" t="s">
        <v>33</v>
      </c>
      <c r="C8" s="23" t="s">
        <v>48</v>
      </c>
      <c r="D8" s="23" t="s">
        <v>49</v>
      </c>
      <c r="E8" s="23" t="s">
        <v>104</v>
      </c>
      <c r="F8" s="23" t="s">
        <v>105</v>
      </c>
      <c r="G8" s="22" t="s">
        <v>106</v>
      </c>
      <c r="H8" s="8">
        <f>18745*12</f>
        <v>224940</v>
      </c>
      <c r="I8" s="12">
        <v>5.69</v>
      </c>
      <c r="J8" s="42">
        <f>4.99/12</f>
        <v>0.41583333333333333</v>
      </c>
      <c r="K8" s="13">
        <v>93537.55</v>
      </c>
      <c r="L8" s="21">
        <f t="shared" ref="L8:L9" si="0">K8</f>
        <v>93537.55</v>
      </c>
      <c r="M8" s="9">
        <v>53.3</v>
      </c>
      <c r="N8" s="9" t="s">
        <v>179</v>
      </c>
      <c r="O8" s="9" t="s">
        <v>180</v>
      </c>
      <c r="P8" s="8" t="s">
        <v>181</v>
      </c>
      <c r="Q8" s="8" t="s">
        <v>182</v>
      </c>
      <c r="R8" s="8" t="s">
        <v>183</v>
      </c>
      <c r="S8" s="8" t="s">
        <v>184</v>
      </c>
      <c r="T8" s="8" t="s">
        <v>166</v>
      </c>
      <c r="U8" s="8" t="s">
        <v>185</v>
      </c>
      <c r="V8" s="8" t="s">
        <v>186</v>
      </c>
      <c r="W8" s="14">
        <v>4.99</v>
      </c>
      <c r="X8" s="8" t="s">
        <v>33</v>
      </c>
      <c r="Y8" s="14">
        <v>10.69</v>
      </c>
      <c r="Z8" s="15">
        <v>0.1</v>
      </c>
      <c r="AA8" s="8" t="s">
        <v>286</v>
      </c>
      <c r="AB8" s="8" t="s">
        <v>37</v>
      </c>
      <c r="AC8" s="16"/>
      <c r="AD8" s="8">
        <v>12</v>
      </c>
      <c r="AE8" s="8"/>
      <c r="AF8" s="8">
        <v>12.30228471</v>
      </c>
      <c r="AG8" s="8">
        <v>-12.3</v>
      </c>
    </row>
    <row r="9" spans="1:33">
      <c r="A9" s="23" t="s">
        <v>50</v>
      </c>
      <c r="B9" s="23" t="s">
        <v>33</v>
      </c>
      <c r="C9" s="23" t="s">
        <v>51</v>
      </c>
      <c r="D9" s="23" t="s">
        <v>52</v>
      </c>
      <c r="E9" s="23" t="s">
        <v>107</v>
      </c>
      <c r="F9" s="23" t="s">
        <v>108</v>
      </c>
      <c r="G9" s="22" t="s">
        <v>89</v>
      </c>
      <c r="H9" s="8">
        <v>53469</v>
      </c>
      <c r="I9" s="12">
        <v>0.9</v>
      </c>
      <c r="J9" s="10">
        <v>0.9</v>
      </c>
      <c r="K9" s="13">
        <v>48122.1</v>
      </c>
      <c r="L9" s="21">
        <f t="shared" si="0"/>
        <v>48122.1</v>
      </c>
      <c r="M9" s="9">
        <v>70</v>
      </c>
      <c r="N9" s="9" t="s">
        <v>187</v>
      </c>
      <c r="O9" s="9" t="s">
        <v>188</v>
      </c>
      <c r="P9" s="8" t="s">
        <v>189</v>
      </c>
      <c r="Q9" s="8" t="s">
        <v>190</v>
      </c>
      <c r="R9" s="8" t="s">
        <v>191</v>
      </c>
      <c r="S9" s="8" t="s">
        <v>192</v>
      </c>
      <c r="T9" s="8" t="s">
        <v>193</v>
      </c>
      <c r="U9" s="8" t="s">
        <v>194</v>
      </c>
      <c r="V9" s="8" t="s">
        <v>195</v>
      </c>
      <c r="W9" s="14">
        <v>3</v>
      </c>
      <c r="X9" s="8" t="s">
        <v>33</v>
      </c>
      <c r="Y9" s="14">
        <v>148.53</v>
      </c>
      <c r="Z9" s="15">
        <v>0.1</v>
      </c>
      <c r="AA9" s="8" t="s">
        <v>287</v>
      </c>
      <c r="AB9" s="8" t="s">
        <v>37</v>
      </c>
      <c r="AC9" s="16">
        <v>45940</v>
      </c>
      <c r="AD9" s="8">
        <v>30</v>
      </c>
      <c r="AE9" s="8" t="s">
        <v>296</v>
      </c>
      <c r="AF9" s="8">
        <v>0</v>
      </c>
      <c r="AG9" s="8">
        <v>0</v>
      </c>
    </row>
    <row r="10" spans="1:33">
      <c r="A10" s="23" t="s">
        <v>53</v>
      </c>
      <c r="B10" s="23" t="s">
        <v>33</v>
      </c>
      <c r="C10" s="34" t="s">
        <v>54</v>
      </c>
      <c r="D10" s="23" t="s">
        <v>55</v>
      </c>
      <c r="E10" s="23" t="s">
        <v>109</v>
      </c>
      <c r="F10" s="23" t="s">
        <v>110</v>
      </c>
      <c r="G10" s="22" t="s">
        <v>111</v>
      </c>
      <c r="H10" s="11">
        <v>171288</v>
      </c>
      <c r="I10" s="12">
        <v>73.463499999999996</v>
      </c>
      <c r="J10" s="27"/>
      <c r="K10" s="28"/>
      <c r="L10" s="35"/>
      <c r="M10" s="30"/>
      <c r="N10" s="9" t="s">
        <v>160</v>
      </c>
      <c r="O10" s="9" t="s">
        <v>161</v>
      </c>
      <c r="P10" s="8" t="s">
        <v>162</v>
      </c>
      <c r="Q10" s="8" t="s">
        <v>163</v>
      </c>
      <c r="R10" s="8" t="s">
        <v>164</v>
      </c>
      <c r="S10" s="8" t="s">
        <v>165</v>
      </c>
      <c r="T10" s="8" t="s">
        <v>166</v>
      </c>
      <c r="U10" s="8" t="s">
        <v>196</v>
      </c>
      <c r="V10" s="8" t="s">
        <v>197</v>
      </c>
      <c r="W10" s="31"/>
      <c r="X10" s="32"/>
      <c r="Y10" s="31"/>
      <c r="Z10" s="33"/>
      <c r="AA10" s="32"/>
      <c r="AB10" s="8" t="s">
        <v>37</v>
      </c>
      <c r="AC10" s="16">
        <v>50258</v>
      </c>
      <c r="AD10" s="8">
        <v>60</v>
      </c>
      <c r="AE10" s="8" t="s">
        <v>294</v>
      </c>
      <c r="AF10" s="32"/>
      <c r="AG10" s="32"/>
    </row>
    <row r="11" spans="1:33">
      <c r="A11" s="23" t="s">
        <v>53</v>
      </c>
      <c r="B11" s="23" t="s">
        <v>35</v>
      </c>
      <c r="C11" s="34"/>
      <c r="D11" s="23" t="s">
        <v>55</v>
      </c>
      <c r="E11" s="23" t="s">
        <v>112</v>
      </c>
      <c r="F11" s="23" t="s">
        <v>110</v>
      </c>
      <c r="G11" s="22" t="s">
        <v>113</v>
      </c>
      <c r="H11" s="11">
        <v>50544</v>
      </c>
      <c r="I11" s="12">
        <v>73.463499999999996</v>
      </c>
      <c r="J11" s="27"/>
      <c r="K11" s="28"/>
      <c r="L11" s="36"/>
      <c r="M11" s="30"/>
      <c r="N11" s="9" t="s">
        <v>160</v>
      </c>
      <c r="O11" s="9" t="s">
        <v>161</v>
      </c>
      <c r="P11" s="8" t="s">
        <v>162</v>
      </c>
      <c r="Q11" s="8" t="s">
        <v>163</v>
      </c>
      <c r="R11" s="8" t="s">
        <v>164</v>
      </c>
      <c r="S11" s="8" t="s">
        <v>165</v>
      </c>
      <c r="T11" s="8" t="s">
        <v>166</v>
      </c>
      <c r="U11" s="8" t="s">
        <v>198</v>
      </c>
      <c r="V11" s="8" t="s">
        <v>199</v>
      </c>
      <c r="W11" s="31"/>
      <c r="X11" s="32"/>
      <c r="Y11" s="31"/>
      <c r="Z11" s="33"/>
      <c r="AA11" s="32"/>
      <c r="AB11" s="8" t="s">
        <v>37</v>
      </c>
      <c r="AC11" s="16">
        <v>50258</v>
      </c>
      <c r="AD11" s="8">
        <v>60</v>
      </c>
      <c r="AE11" s="8" t="s">
        <v>294</v>
      </c>
      <c r="AF11" s="32"/>
      <c r="AG11" s="32"/>
    </row>
    <row r="12" spans="1:33">
      <c r="A12" s="23" t="s">
        <v>56</v>
      </c>
      <c r="B12" s="23" t="s">
        <v>33</v>
      </c>
      <c r="C12" s="34" t="s">
        <v>57</v>
      </c>
      <c r="D12" s="23" t="s">
        <v>58</v>
      </c>
      <c r="E12" s="23" t="s">
        <v>114</v>
      </c>
      <c r="F12" s="23" t="s">
        <v>115</v>
      </c>
      <c r="G12" s="22" t="s">
        <v>116</v>
      </c>
      <c r="H12" s="11">
        <v>5820</v>
      </c>
      <c r="I12" s="12">
        <v>240</v>
      </c>
      <c r="J12" s="10">
        <v>240</v>
      </c>
      <c r="K12" s="13">
        <v>1396800</v>
      </c>
      <c r="L12" s="37">
        <f>SUM(K12:K13)</f>
        <v>5067040</v>
      </c>
      <c r="M12" s="9">
        <v>25</v>
      </c>
      <c r="N12" s="9" t="s">
        <v>200</v>
      </c>
      <c r="O12" s="9" t="s">
        <v>201</v>
      </c>
      <c r="P12" s="8" t="s">
        <v>202</v>
      </c>
      <c r="Q12" s="8" t="s">
        <v>203</v>
      </c>
      <c r="R12" s="8" t="s">
        <v>204</v>
      </c>
      <c r="S12" s="8" t="s">
        <v>205</v>
      </c>
      <c r="T12" s="8" t="s">
        <v>206</v>
      </c>
      <c r="U12" s="8" t="s">
        <v>207</v>
      </c>
      <c r="V12" s="8" t="s">
        <v>208</v>
      </c>
      <c r="W12" s="14">
        <v>320</v>
      </c>
      <c r="X12" s="8" t="s">
        <v>283</v>
      </c>
      <c r="Y12" s="14">
        <v>528.13</v>
      </c>
      <c r="Z12" s="15">
        <v>0.1</v>
      </c>
      <c r="AA12" s="8" t="s">
        <v>34</v>
      </c>
      <c r="AB12" s="8" t="s">
        <v>37</v>
      </c>
      <c r="AC12" s="16">
        <v>47106</v>
      </c>
      <c r="AD12" s="8">
        <v>1</v>
      </c>
      <c r="AE12" s="8" t="s">
        <v>297</v>
      </c>
      <c r="AF12" s="8">
        <v>0</v>
      </c>
      <c r="AG12" s="8">
        <v>0</v>
      </c>
    </row>
    <row r="13" spans="1:33">
      <c r="A13" s="23" t="s">
        <v>56</v>
      </c>
      <c r="B13" s="23" t="s">
        <v>35</v>
      </c>
      <c r="C13" s="34"/>
      <c r="D13" s="23" t="s">
        <v>58</v>
      </c>
      <c r="E13" s="23" t="s">
        <v>117</v>
      </c>
      <c r="F13" s="23" t="s">
        <v>115</v>
      </c>
      <c r="G13" s="22" t="s">
        <v>118</v>
      </c>
      <c r="H13" s="11">
        <v>3955</v>
      </c>
      <c r="I13" s="12">
        <v>928</v>
      </c>
      <c r="J13" s="10">
        <v>928</v>
      </c>
      <c r="K13" s="13">
        <v>3670240</v>
      </c>
      <c r="L13" s="38"/>
      <c r="M13" s="9">
        <v>27.5</v>
      </c>
      <c r="N13" s="9" t="s">
        <v>200</v>
      </c>
      <c r="O13" s="9" t="s">
        <v>201</v>
      </c>
      <c r="P13" s="8" t="s">
        <v>202</v>
      </c>
      <c r="Q13" s="8" t="s">
        <v>203</v>
      </c>
      <c r="R13" s="8" t="s">
        <v>204</v>
      </c>
      <c r="S13" s="8" t="s">
        <v>205</v>
      </c>
      <c r="T13" s="8" t="s">
        <v>206</v>
      </c>
      <c r="U13" s="8" t="s">
        <v>209</v>
      </c>
      <c r="V13" s="8" t="s">
        <v>210</v>
      </c>
      <c r="W13" s="14">
        <v>1280</v>
      </c>
      <c r="X13" s="8" t="s">
        <v>283</v>
      </c>
      <c r="Y13" s="14">
        <v>2112.5100000000002</v>
      </c>
      <c r="Z13" s="15">
        <v>0.1</v>
      </c>
      <c r="AA13" s="8" t="s">
        <v>34</v>
      </c>
      <c r="AB13" s="8" t="s">
        <v>37</v>
      </c>
      <c r="AC13" s="16">
        <v>47106</v>
      </c>
      <c r="AD13" s="8">
        <v>1</v>
      </c>
      <c r="AE13" s="8" t="s">
        <v>297</v>
      </c>
      <c r="AF13" s="8">
        <v>0</v>
      </c>
      <c r="AG13" s="8">
        <v>0</v>
      </c>
    </row>
    <row r="14" spans="1:33">
      <c r="A14" s="23" t="s">
        <v>59</v>
      </c>
      <c r="B14" s="23" t="s">
        <v>33</v>
      </c>
      <c r="C14" s="23" t="s">
        <v>60</v>
      </c>
      <c r="D14" s="23" t="s">
        <v>61</v>
      </c>
      <c r="E14" s="23" t="s">
        <v>119</v>
      </c>
      <c r="F14" s="23" t="s">
        <v>120</v>
      </c>
      <c r="G14" s="22" t="s">
        <v>121</v>
      </c>
      <c r="H14" s="11">
        <v>8580</v>
      </c>
      <c r="I14" s="12">
        <v>120</v>
      </c>
      <c r="J14" s="10">
        <v>100</v>
      </c>
      <c r="K14" s="13">
        <v>858000</v>
      </c>
      <c r="L14" s="21">
        <f t="shared" ref="L14:L19" si="1">K14</f>
        <v>858000</v>
      </c>
      <c r="M14" s="9">
        <v>58.33</v>
      </c>
      <c r="N14" s="9" t="s">
        <v>211</v>
      </c>
      <c r="O14" s="9" t="s">
        <v>212</v>
      </c>
      <c r="P14" s="8" t="s">
        <v>213</v>
      </c>
      <c r="Q14" s="8" t="s">
        <v>214</v>
      </c>
      <c r="R14" s="8" t="s">
        <v>215</v>
      </c>
      <c r="S14" s="8" t="s">
        <v>216</v>
      </c>
      <c r="T14" s="8" t="s">
        <v>217</v>
      </c>
      <c r="U14" s="8" t="s">
        <v>218</v>
      </c>
      <c r="V14" s="8" t="s">
        <v>219</v>
      </c>
      <c r="W14" s="14">
        <v>120</v>
      </c>
      <c r="X14" s="8" t="s">
        <v>288</v>
      </c>
      <c r="Y14" s="14">
        <v>264</v>
      </c>
      <c r="Z14" s="15">
        <v>0.1</v>
      </c>
      <c r="AA14" s="8" t="s">
        <v>289</v>
      </c>
      <c r="AB14" s="8" t="s">
        <v>37</v>
      </c>
      <c r="AC14" s="16">
        <v>47516</v>
      </c>
      <c r="AD14" s="8">
        <v>1</v>
      </c>
      <c r="AE14" s="8" t="s">
        <v>298</v>
      </c>
      <c r="AF14" s="8">
        <v>58.33</v>
      </c>
      <c r="AG14" s="8">
        <v>-16.666666667000001</v>
      </c>
    </row>
    <row r="15" spans="1:33">
      <c r="A15" s="23" t="s">
        <v>62</v>
      </c>
      <c r="B15" s="23" t="s">
        <v>33</v>
      </c>
      <c r="C15" s="23" t="s">
        <v>63</v>
      </c>
      <c r="D15" s="23" t="s">
        <v>64</v>
      </c>
      <c r="E15" s="23" t="s">
        <v>122</v>
      </c>
      <c r="F15" s="23" t="s">
        <v>123</v>
      </c>
      <c r="G15" s="22" t="s">
        <v>124</v>
      </c>
      <c r="H15" s="11">
        <v>36129</v>
      </c>
      <c r="I15" s="12">
        <v>357.41714000000002</v>
      </c>
      <c r="J15" s="27"/>
      <c r="K15" s="28"/>
      <c r="L15" s="29"/>
      <c r="M15" s="30"/>
      <c r="N15" s="9" t="s">
        <v>160</v>
      </c>
      <c r="O15" s="9" t="s">
        <v>220</v>
      </c>
      <c r="P15" s="8" t="s">
        <v>221</v>
      </c>
      <c r="Q15" s="8" t="s">
        <v>222</v>
      </c>
      <c r="R15" s="8" t="s">
        <v>223</v>
      </c>
      <c r="S15" s="8" t="s">
        <v>224</v>
      </c>
      <c r="T15" s="8" t="s">
        <v>225</v>
      </c>
      <c r="U15" s="8" t="s">
        <v>226</v>
      </c>
      <c r="V15" s="8" t="s">
        <v>227</v>
      </c>
      <c r="W15" s="31"/>
      <c r="X15" s="32"/>
      <c r="Y15" s="31"/>
      <c r="Z15" s="33"/>
      <c r="AA15" s="32"/>
      <c r="AB15" s="8" t="s">
        <v>37</v>
      </c>
      <c r="AC15" s="16">
        <v>47267</v>
      </c>
      <c r="AD15" s="8">
        <v>7</v>
      </c>
      <c r="AE15" s="8" t="s">
        <v>299</v>
      </c>
      <c r="AF15" s="32"/>
      <c r="AG15" s="32"/>
    </row>
    <row r="16" spans="1:33">
      <c r="A16" s="23" t="s">
        <v>65</v>
      </c>
      <c r="B16" s="23" t="s">
        <v>33</v>
      </c>
      <c r="C16" s="23" t="s">
        <v>66</v>
      </c>
      <c r="D16" s="23" t="s">
        <v>67</v>
      </c>
      <c r="E16" s="23" t="s">
        <v>125</v>
      </c>
      <c r="F16" s="23" t="s">
        <v>126</v>
      </c>
      <c r="G16" s="22" t="s">
        <v>127</v>
      </c>
      <c r="H16" s="11">
        <v>28957</v>
      </c>
      <c r="I16" s="12">
        <v>56.86</v>
      </c>
      <c r="J16" s="10">
        <v>56.86</v>
      </c>
      <c r="K16" s="13">
        <v>1646495.02</v>
      </c>
      <c r="L16" s="21">
        <f t="shared" si="1"/>
        <v>1646495.02</v>
      </c>
      <c r="M16" s="9">
        <v>0</v>
      </c>
      <c r="N16" s="9" t="s">
        <v>228</v>
      </c>
      <c r="O16" s="9" t="s">
        <v>229</v>
      </c>
      <c r="P16" s="8" t="s">
        <v>230</v>
      </c>
      <c r="Q16" s="8" t="s">
        <v>231</v>
      </c>
      <c r="R16" s="8" t="s">
        <v>232</v>
      </c>
      <c r="S16" s="8" t="s">
        <v>233</v>
      </c>
      <c r="T16" s="8" t="s">
        <v>234</v>
      </c>
      <c r="U16" s="8" t="s">
        <v>235</v>
      </c>
      <c r="V16" s="8" t="s">
        <v>236</v>
      </c>
      <c r="W16" s="14">
        <v>56.86</v>
      </c>
      <c r="X16" s="8" t="s">
        <v>283</v>
      </c>
      <c r="Y16" s="14">
        <v>472.61</v>
      </c>
      <c r="Z16" s="15">
        <v>0.1</v>
      </c>
      <c r="AA16" s="8" t="s">
        <v>284</v>
      </c>
      <c r="AB16" s="8" t="s">
        <v>37</v>
      </c>
      <c r="AC16" s="16">
        <v>44927</v>
      </c>
      <c r="AD16" s="8">
        <v>5</v>
      </c>
      <c r="AE16" s="8" t="s">
        <v>300</v>
      </c>
      <c r="AF16" s="8">
        <v>0</v>
      </c>
      <c r="AG16" s="8">
        <v>0</v>
      </c>
    </row>
    <row r="17" spans="1:33">
      <c r="A17" s="23" t="s">
        <v>68</v>
      </c>
      <c r="B17" s="23" t="s">
        <v>33</v>
      </c>
      <c r="C17" s="23" t="s">
        <v>69</v>
      </c>
      <c r="D17" s="23" t="s">
        <v>70</v>
      </c>
      <c r="E17" s="23" t="s">
        <v>128</v>
      </c>
      <c r="F17" s="23" t="s">
        <v>129</v>
      </c>
      <c r="G17" s="22" t="s">
        <v>124</v>
      </c>
      <c r="H17" s="11">
        <v>13408</v>
      </c>
      <c r="I17" s="12">
        <v>3724.51</v>
      </c>
      <c r="J17" s="10">
        <v>3724.51</v>
      </c>
      <c r="K17" s="13">
        <v>49938230.079999998</v>
      </c>
      <c r="L17" s="21">
        <f t="shared" si="1"/>
        <v>49938230.079999998</v>
      </c>
      <c r="M17" s="9">
        <v>33.97</v>
      </c>
      <c r="N17" s="9" t="s">
        <v>237</v>
      </c>
      <c r="O17" s="9" t="s">
        <v>238</v>
      </c>
      <c r="P17" s="8" t="s">
        <v>239</v>
      </c>
      <c r="Q17" s="8" t="s">
        <v>240</v>
      </c>
      <c r="R17" s="8" t="s">
        <v>241</v>
      </c>
      <c r="S17" s="8" t="s">
        <v>242</v>
      </c>
      <c r="T17" s="8" t="s">
        <v>157</v>
      </c>
      <c r="U17" s="8" t="s">
        <v>243</v>
      </c>
      <c r="V17" s="8" t="s">
        <v>244</v>
      </c>
      <c r="W17" s="14">
        <v>5640.63</v>
      </c>
      <c r="X17" s="8" t="s">
        <v>283</v>
      </c>
      <c r="Y17" s="14">
        <v>9309.2900000000009</v>
      </c>
      <c r="Z17" s="15">
        <v>0.1</v>
      </c>
      <c r="AA17" s="8" t="s">
        <v>290</v>
      </c>
      <c r="AB17" s="8" t="s">
        <v>37</v>
      </c>
      <c r="AC17" s="16">
        <v>47103</v>
      </c>
      <c r="AD17" s="8">
        <v>1</v>
      </c>
      <c r="AE17" s="8" t="s">
        <v>301</v>
      </c>
      <c r="AF17" s="8">
        <v>0</v>
      </c>
      <c r="AG17" s="8">
        <v>0</v>
      </c>
    </row>
    <row r="18" spans="1:33">
      <c r="A18" s="23" t="s">
        <v>71</v>
      </c>
      <c r="B18" s="23" t="s">
        <v>33</v>
      </c>
      <c r="C18" s="23" t="s">
        <v>72</v>
      </c>
      <c r="D18" s="23" t="s">
        <v>73</v>
      </c>
      <c r="E18" s="23" t="s">
        <v>130</v>
      </c>
      <c r="F18" s="23" t="s">
        <v>131</v>
      </c>
      <c r="G18" s="22" t="s">
        <v>132</v>
      </c>
      <c r="H18" s="11">
        <v>3159</v>
      </c>
      <c r="I18" s="12">
        <v>5702</v>
      </c>
      <c r="J18" s="10">
        <v>5702</v>
      </c>
      <c r="K18" s="13">
        <v>18012618</v>
      </c>
      <c r="L18" s="21">
        <f t="shared" si="1"/>
        <v>18012618</v>
      </c>
      <c r="M18" s="9">
        <v>22</v>
      </c>
      <c r="N18" s="9" t="s">
        <v>245</v>
      </c>
      <c r="O18" s="9" t="s">
        <v>238</v>
      </c>
      <c r="P18" s="8" t="s">
        <v>239</v>
      </c>
      <c r="Q18" s="8" t="s">
        <v>240</v>
      </c>
      <c r="R18" s="8" t="s">
        <v>241</v>
      </c>
      <c r="S18" s="8" t="s">
        <v>242</v>
      </c>
      <c r="T18" s="8" t="s">
        <v>246</v>
      </c>
      <c r="U18" s="8" t="s">
        <v>247</v>
      </c>
      <c r="V18" s="8" t="s">
        <v>248</v>
      </c>
      <c r="W18" s="14">
        <v>7310.25</v>
      </c>
      <c r="X18" s="8" t="s">
        <v>283</v>
      </c>
      <c r="Y18" s="14">
        <v>12064.84</v>
      </c>
      <c r="Z18" s="15">
        <v>0.1</v>
      </c>
      <c r="AA18" s="8" t="s">
        <v>291</v>
      </c>
      <c r="AB18" s="8" t="s">
        <v>37</v>
      </c>
      <c r="AC18" s="16">
        <v>49212</v>
      </c>
      <c r="AD18" s="8">
        <v>1</v>
      </c>
      <c r="AE18" s="8" t="s">
        <v>301</v>
      </c>
      <c r="AF18" s="8">
        <v>0</v>
      </c>
      <c r="AG18" s="8">
        <v>0</v>
      </c>
    </row>
    <row r="19" spans="1:33">
      <c r="A19" s="23" t="s">
        <v>74</v>
      </c>
      <c r="B19" s="23" t="s">
        <v>33</v>
      </c>
      <c r="C19" s="23" t="s">
        <v>75</v>
      </c>
      <c r="D19" s="23" t="s">
        <v>76</v>
      </c>
      <c r="E19" s="23" t="s">
        <v>133</v>
      </c>
      <c r="F19" s="23" t="s">
        <v>134</v>
      </c>
      <c r="G19" s="22" t="s">
        <v>135</v>
      </c>
      <c r="H19" s="11">
        <v>57205</v>
      </c>
      <c r="I19" s="12">
        <v>9.16</v>
      </c>
      <c r="J19" s="10">
        <v>9.6424400000000006</v>
      </c>
      <c r="K19" s="13">
        <v>551595.78020000004</v>
      </c>
      <c r="L19" s="21">
        <f t="shared" si="1"/>
        <v>551595.78020000004</v>
      </c>
      <c r="M19" s="9">
        <v>0</v>
      </c>
      <c r="N19" s="9" t="s">
        <v>249</v>
      </c>
      <c r="O19" s="9" t="s">
        <v>250</v>
      </c>
      <c r="P19" s="8" t="s">
        <v>251</v>
      </c>
      <c r="Q19" s="8" t="s">
        <v>252</v>
      </c>
      <c r="R19" s="8" t="s">
        <v>253</v>
      </c>
      <c r="S19" s="8" t="s">
        <v>254</v>
      </c>
      <c r="T19" s="8" t="s">
        <v>255</v>
      </c>
      <c r="U19" s="8" t="s">
        <v>256</v>
      </c>
      <c r="V19" s="8" t="s">
        <v>257</v>
      </c>
      <c r="W19" s="14">
        <v>9.6419999999999995</v>
      </c>
      <c r="X19" s="8" t="s">
        <v>33</v>
      </c>
      <c r="Y19" s="14">
        <v>79.569999999999993</v>
      </c>
      <c r="Z19" s="15">
        <v>0.1</v>
      </c>
      <c r="AA19" s="8" t="s">
        <v>34</v>
      </c>
      <c r="AB19" s="8" t="s">
        <v>37</v>
      </c>
      <c r="AC19" s="16">
        <v>46019</v>
      </c>
      <c r="AD19" s="8">
        <v>5</v>
      </c>
      <c r="AE19" s="8" t="s">
        <v>302</v>
      </c>
      <c r="AF19" s="8">
        <v>0</v>
      </c>
      <c r="AG19" s="8">
        <v>5.266812227</v>
      </c>
    </row>
    <row r="20" spans="1:33">
      <c r="A20" s="23" t="s">
        <v>77</v>
      </c>
      <c r="B20" s="23" t="s">
        <v>33</v>
      </c>
      <c r="C20" s="34" t="s">
        <v>78</v>
      </c>
      <c r="D20" s="23" t="s">
        <v>79</v>
      </c>
      <c r="E20" s="23" t="s">
        <v>136</v>
      </c>
      <c r="F20" s="23" t="s">
        <v>137</v>
      </c>
      <c r="G20" s="22" t="s">
        <v>138</v>
      </c>
      <c r="H20" s="11">
        <v>2223</v>
      </c>
      <c r="I20" s="12">
        <v>387.52688999999998</v>
      </c>
      <c r="J20" s="10">
        <v>387.52688999999998</v>
      </c>
      <c r="K20" s="13">
        <v>861472.27647000004</v>
      </c>
      <c r="L20" s="37">
        <f>SUM(K20:K24)</f>
        <v>11425842.824760001</v>
      </c>
      <c r="M20" s="9">
        <v>0</v>
      </c>
      <c r="N20" s="9" t="s">
        <v>258</v>
      </c>
      <c r="O20" s="9" t="s">
        <v>259</v>
      </c>
      <c r="P20" s="8" t="s">
        <v>260</v>
      </c>
      <c r="Q20" s="8" t="s">
        <v>282</v>
      </c>
      <c r="R20" s="8" t="s">
        <v>261</v>
      </c>
      <c r="S20" s="8" t="s">
        <v>262</v>
      </c>
      <c r="T20" s="8" t="s">
        <v>40</v>
      </c>
      <c r="U20" s="8" t="s">
        <v>136</v>
      </c>
      <c r="V20" s="8" t="s">
        <v>263</v>
      </c>
      <c r="W20" s="14">
        <v>387.52688999999998</v>
      </c>
      <c r="X20" s="8" t="s">
        <v>283</v>
      </c>
      <c r="Y20" s="14">
        <v>35280.6</v>
      </c>
      <c r="Z20" s="15">
        <v>0.1</v>
      </c>
      <c r="AA20" s="8" t="s">
        <v>36</v>
      </c>
      <c r="AB20" s="8" t="s">
        <v>37</v>
      </c>
      <c r="AC20" s="16">
        <v>49232</v>
      </c>
      <c r="AD20" s="8">
        <v>30</v>
      </c>
      <c r="AE20" s="8" t="s">
        <v>303</v>
      </c>
      <c r="AF20" s="8">
        <v>0</v>
      </c>
      <c r="AG20" s="8">
        <v>4.1999999999999999E-8</v>
      </c>
    </row>
    <row r="21" spans="1:33">
      <c r="A21" s="23" t="s">
        <v>77</v>
      </c>
      <c r="B21" s="23" t="s">
        <v>35</v>
      </c>
      <c r="C21" s="34"/>
      <c r="D21" s="23" t="s">
        <v>79</v>
      </c>
      <c r="E21" s="23" t="s">
        <v>139</v>
      </c>
      <c r="F21" s="23" t="s">
        <v>137</v>
      </c>
      <c r="G21" s="22" t="s">
        <v>140</v>
      </c>
      <c r="H21" s="11">
        <v>4446</v>
      </c>
      <c r="I21" s="12">
        <v>387.52688999999998</v>
      </c>
      <c r="J21" s="10">
        <v>387.52688999999998</v>
      </c>
      <c r="K21" s="13">
        <v>1722944.5529400001</v>
      </c>
      <c r="L21" s="39"/>
      <c r="M21" s="9">
        <v>0</v>
      </c>
      <c r="N21" s="9" t="s">
        <v>258</v>
      </c>
      <c r="O21" s="9" t="s">
        <v>259</v>
      </c>
      <c r="P21" s="8" t="s">
        <v>260</v>
      </c>
      <c r="Q21" s="8" t="s">
        <v>282</v>
      </c>
      <c r="R21" s="8" t="s">
        <v>261</v>
      </c>
      <c r="S21" s="8" t="s">
        <v>262</v>
      </c>
      <c r="T21" s="8" t="s">
        <v>40</v>
      </c>
      <c r="U21" s="8" t="s">
        <v>139</v>
      </c>
      <c r="V21" s="8" t="s">
        <v>263</v>
      </c>
      <c r="W21" s="14">
        <v>387.52688999999998</v>
      </c>
      <c r="X21" s="8" t="s">
        <v>283</v>
      </c>
      <c r="Y21" s="14">
        <v>35280.6</v>
      </c>
      <c r="Z21" s="15">
        <v>0.1</v>
      </c>
      <c r="AA21" s="8" t="s">
        <v>36</v>
      </c>
      <c r="AB21" s="8" t="s">
        <v>37</v>
      </c>
      <c r="AC21" s="16">
        <v>49232</v>
      </c>
      <c r="AD21" s="8">
        <v>30</v>
      </c>
      <c r="AE21" s="8" t="s">
        <v>303</v>
      </c>
      <c r="AF21" s="8">
        <v>0</v>
      </c>
      <c r="AG21" s="8">
        <v>4.1999999999999999E-8</v>
      </c>
    </row>
    <row r="22" spans="1:33">
      <c r="A22" s="23" t="s">
        <v>77</v>
      </c>
      <c r="B22" s="23" t="s">
        <v>80</v>
      </c>
      <c r="C22" s="34"/>
      <c r="D22" s="23" t="s">
        <v>79</v>
      </c>
      <c r="E22" s="23" t="s">
        <v>141</v>
      </c>
      <c r="F22" s="23" t="s">
        <v>137</v>
      </c>
      <c r="G22" s="22" t="s">
        <v>90</v>
      </c>
      <c r="H22" s="11">
        <v>11349</v>
      </c>
      <c r="I22" s="12">
        <v>387.52688999999998</v>
      </c>
      <c r="J22" s="10">
        <v>387.52688999999998</v>
      </c>
      <c r="K22" s="13">
        <v>4398042.6746100001</v>
      </c>
      <c r="L22" s="39"/>
      <c r="M22" s="9">
        <v>0</v>
      </c>
      <c r="N22" s="9" t="s">
        <v>258</v>
      </c>
      <c r="O22" s="9" t="s">
        <v>259</v>
      </c>
      <c r="P22" s="8" t="s">
        <v>260</v>
      </c>
      <c r="Q22" s="8" t="s">
        <v>282</v>
      </c>
      <c r="R22" s="8" t="s">
        <v>261</v>
      </c>
      <c r="S22" s="8" t="s">
        <v>262</v>
      </c>
      <c r="T22" s="8" t="s">
        <v>40</v>
      </c>
      <c r="U22" s="8" t="s">
        <v>141</v>
      </c>
      <c r="V22" s="8" t="s">
        <v>263</v>
      </c>
      <c r="W22" s="14">
        <v>387.52688999999998</v>
      </c>
      <c r="X22" s="8" t="s">
        <v>283</v>
      </c>
      <c r="Y22" s="14">
        <v>35280.6</v>
      </c>
      <c r="Z22" s="15">
        <v>0.1</v>
      </c>
      <c r="AA22" s="8" t="s">
        <v>36</v>
      </c>
      <c r="AB22" s="8" t="s">
        <v>37</v>
      </c>
      <c r="AC22" s="16">
        <v>49232</v>
      </c>
      <c r="AD22" s="8">
        <v>30</v>
      </c>
      <c r="AE22" s="8" t="s">
        <v>303</v>
      </c>
      <c r="AF22" s="8">
        <v>0</v>
      </c>
      <c r="AG22" s="8">
        <v>4.1999999999999999E-8</v>
      </c>
    </row>
    <row r="23" spans="1:33">
      <c r="A23" s="23" t="s">
        <v>77</v>
      </c>
      <c r="B23" s="23" t="s">
        <v>81</v>
      </c>
      <c r="C23" s="34"/>
      <c r="D23" s="23" t="s">
        <v>79</v>
      </c>
      <c r="E23" s="23" t="s">
        <v>142</v>
      </c>
      <c r="F23" s="23" t="s">
        <v>137</v>
      </c>
      <c r="G23" s="22" t="s">
        <v>143</v>
      </c>
      <c r="H23" s="11">
        <v>9360</v>
      </c>
      <c r="I23" s="12">
        <v>387.52688999999998</v>
      </c>
      <c r="J23" s="10">
        <v>387.52688999999998</v>
      </c>
      <c r="K23" s="13">
        <v>3627251.6904000002</v>
      </c>
      <c r="L23" s="39"/>
      <c r="M23" s="9">
        <v>0</v>
      </c>
      <c r="N23" s="9" t="s">
        <v>258</v>
      </c>
      <c r="O23" s="9" t="s">
        <v>259</v>
      </c>
      <c r="P23" s="8" t="s">
        <v>260</v>
      </c>
      <c r="Q23" s="8" t="s">
        <v>282</v>
      </c>
      <c r="R23" s="8" t="s">
        <v>261</v>
      </c>
      <c r="S23" s="8" t="s">
        <v>262</v>
      </c>
      <c r="T23" s="8" t="s">
        <v>40</v>
      </c>
      <c r="U23" s="8" t="s">
        <v>142</v>
      </c>
      <c r="V23" s="8" t="s">
        <v>263</v>
      </c>
      <c r="W23" s="14">
        <v>387.52688999999998</v>
      </c>
      <c r="X23" s="8" t="s">
        <v>283</v>
      </c>
      <c r="Y23" s="14">
        <v>35280.6</v>
      </c>
      <c r="Z23" s="15">
        <v>0.1</v>
      </c>
      <c r="AA23" s="8" t="s">
        <v>36</v>
      </c>
      <c r="AB23" s="8" t="s">
        <v>37</v>
      </c>
      <c r="AC23" s="16">
        <v>49232</v>
      </c>
      <c r="AD23" s="8">
        <v>30</v>
      </c>
      <c r="AE23" s="8" t="s">
        <v>303</v>
      </c>
      <c r="AF23" s="8">
        <v>0</v>
      </c>
      <c r="AG23" s="8">
        <v>4.1999999999999999E-8</v>
      </c>
    </row>
    <row r="24" spans="1:33">
      <c r="A24" s="23" t="s">
        <v>77</v>
      </c>
      <c r="B24" s="23" t="s">
        <v>82</v>
      </c>
      <c r="C24" s="34"/>
      <c r="D24" s="23" t="s">
        <v>79</v>
      </c>
      <c r="E24" s="23" t="s">
        <v>144</v>
      </c>
      <c r="F24" s="23" t="s">
        <v>137</v>
      </c>
      <c r="G24" s="22" t="s">
        <v>93</v>
      </c>
      <c r="H24" s="11">
        <v>2106</v>
      </c>
      <c r="I24" s="12">
        <v>387.52688999999998</v>
      </c>
      <c r="J24" s="10">
        <v>387.52688999999998</v>
      </c>
      <c r="K24" s="13">
        <v>816131.63034000003</v>
      </c>
      <c r="L24" s="38"/>
      <c r="M24" s="9">
        <v>0</v>
      </c>
      <c r="N24" s="9" t="s">
        <v>258</v>
      </c>
      <c r="O24" s="9" t="s">
        <v>259</v>
      </c>
      <c r="P24" s="8" t="s">
        <v>260</v>
      </c>
      <c r="Q24" s="8" t="s">
        <v>282</v>
      </c>
      <c r="R24" s="8" t="s">
        <v>261</v>
      </c>
      <c r="S24" s="8" t="s">
        <v>262</v>
      </c>
      <c r="T24" s="8" t="s">
        <v>40</v>
      </c>
      <c r="U24" s="8" t="s">
        <v>144</v>
      </c>
      <c r="V24" s="8" t="s">
        <v>263</v>
      </c>
      <c r="W24" s="14">
        <v>387.52688999999998</v>
      </c>
      <c r="X24" s="8" t="s">
        <v>283</v>
      </c>
      <c r="Y24" s="14">
        <v>35280.6</v>
      </c>
      <c r="Z24" s="15">
        <v>0.1</v>
      </c>
      <c r="AA24" s="8" t="s">
        <v>36</v>
      </c>
      <c r="AB24" s="8" t="s">
        <v>37</v>
      </c>
      <c r="AC24" s="16">
        <v>49232</v>
      </c>
      <c r="AD24" s="8">
        <v>30</v>
      </c>
      <c r="AE24" s="8" t="s">
        <v>303</v>
      </c>
      <c r="AF24" s="8">
        <v>0</v>
      </c>
      <c r="AG24" s="8">
        <v>4.1999999999999999E-8</v>
      </c>
    </row>
    <row r="25" spans="1:33">
      <c r="A25" s="23" t="s">
        <v>83</v>
      </c>
      <c r="B25" s="23" t="s">
        <v>33</v>
      </c>
      <c r="C25" s="23" t="s">
        <v>84</v>
      </c>
      <c r="D25" s="23" t="s">
        <v>85</v>
      </c>
      <c r="E25" s="23" t="s">
        <v>145</v>
      </c>
      <c r="F25" s="23" t="s">
        <v>146</v>
      </c>
      <c r="G25" s="22" t="s">
        <v>147</v>
      </c>
      <c r="H25" s="11">
        <v>21391</v>
      </c>
      <c r="I25" s="12">
        <v>386.84</v>
      </c>
      <c r="J25" s="10">
        <v>386.84</v>
      </c>
      <c r="K25" s="13">
        <v>8274894.4400000004</v>
      </c>
      <c r="L25" s="21">
        <f t="shared" ref="L25:L26" si="2">K25</f>
        <v>8274894.4400000004</v>
      </c>
      <c r="M25" s="9">
        <v>55.68</v>
      </c>
      <c r="N25" s="9" t="s">
        <v>264</v>
      </c>
      <c r="O25" s="9" t="s">
        <v>265</v>
      </c>
      <c r="P25" s="8" t="s">
        <v>266</v>
      </c>
      <c r="Q25" s="8" t="s">
        <v>267</v>
      </c>
      <c r="R25" s="8" t="s">
        <v>268</v>
      </c>
      <c r="S25" s="8" t="s">
        <v>269</v>
      </c>
      <c r="T25" s="8" t="s">
        <v>270</v>
      </c>
      <c r="U25" s="8" t="s">
        <v>271</v>
      </c>
      <c r="V25" s="8" t="s">
        <v>272</v>
      </c>
      <c r="W25" s="14">
        <v>552.63</v>
      </c>
      <c r="X25" s="8" t="s">
        <v>283</v>
      </c>
      <c r="Y25" s="14">
        <v>1824.11</v>
      </c>
      <c r="Z25" s="15">
        <v>0.1</v>
      </c>
      <c r="AA25" s="8" t="s">
        <v>34</v>
      </c>
      <c r="AB25" s="8" t="s">
        <v>37</v>
      </c>
      <c r="AC25" s="16">
        <v>48414</v>
      </c>
      <c r="AD25" s="8">
        <v>2</v>
      </c>
      <c r="AE25" s="8" t="s">
        <v>304</v>
      </c>
      <c r="AF25" s="8">
        <v>30</v>
      </c>
      <c r="AG25" s="8">
        <v>0</v>
      </c>
    </row>
    <row r="26" spans="1:33">
      <c r="A26" s="23" t="s">
        <v>86</v>
      </c>
      <c r="B26" s="23" t="s">
        <v>33</v>
      </c>
      <c r="C26" s="23" t="s">
        <v>87</v>
      </c>
      <c r="D26" s="23" t="s">
        <v>88</v>
      </c>
      <c r="E26" s="23" t="s">
        <v>148</v>
      </c>
      <c r="F26" s="23" t="s">
        <v>149</v>
      </c>
      <c r="G26" s="22" t="s">
        <v>150</v>
      </c>
      <c r="H26" s="11">
        <v>26130</v>
      </c>
      <c r="I26" s="12">
        <v>213</v>
      </c>
      <c r="J26" s="10">
        <v>212.92</v>
      </c>
      <c r="K26" s="13">
        <v>5563599.5999999996</v>
      </c>
      <c r="L26" s="21">
        <f t="shared" si="2"/>
        <v>5563599.5999999996</v>
      </c>
      <c r="M26" s="9">
        <v>55.65</v>
      </c>
      <c r="N26" s="9" t="s">
        <v>273</v>
      </c>
      <c r="O26" s="9" t="s">
        <v>274</v>
      </c>
      <c r="P26" s="8" t="s">
        <v>275</v>
      </c>
      <c r="Q26" s="8" t="s">
        <v>276</v>
      </c>
      <c r="R26" s="8" t="s">
        <v>277</v>
      </c>
      <c r="S26" s="8" t="s">
        <v>278</v>
      </c>
      <c r="T26" s="8" t="s">
        <v>279</v>
      </c>
      <c r="U26" s="8" t="s">
        <v>280</v>
      </c>
      <c r="V26" s="8" t="s">
        <v>281</v>
      </c>
      <c r="W26" s="14">
        <v>288.98</v>
      </c>
      <c r="X26" s="8" t="s">
        <v>283</v>
      </c>
      <c r="Y26" s="14">
        <v>528.47</v>
      </c>
      <c r="Z26" s="15">
        <v>0.1</v>
      </c>
      <c r="AA26" s="8" t="s">
        <v>292</v>
      </c>
      <c r="AB26" s="8" t="s">
        <v>37</v>
      </c>
      <c r="AC26" s="16">
        <v>50219</v>
      </c>
      <c r="AD26" s="8">
        <v>1</v>
      </c>
      <c r="AE26" s="8" t="s">
        <v>305</v>
      </c>
      <c r="AF26" s="8">
        <v>0.37</v>
      </c>
      <c r="AG26" s="8">
        <v>-3.7558685000000001E-2</v>
      </c>
    </row>
    <row r="27" spans="1:33">
      <c r="A27" s="17"/>
      <c r="B27" s="17"/>
      <c r="C27" s="17"/>
      <c r="D27" s="17"/>
      <c r="E27" s="17"/>
      <c r="F27" s="17"/>
      <c r="G27" s="17"/>
      <c r="H27" s="26"/>
      <c r="I27" s="17"/>
      <c r="J27" s="17"/>
      <c r="K27" s="25"/>
      <c r="L27" s="24"/>
      <c r="M27" s="18"/>
      <c r="N27" s="18"/>
      <c r="O27" s="18"/>
      <c r="P27" s="17"/>
      <c r="Q27" s="17"/>
      <c r="R27" s="17"/>
      <c r="S27" s="17"/>
      <c r="T27" s="17"/>
      <c r="U27" s="19"/>
      <c r="V27" s="17"/>
      <c r="W27" s="17"/>
      <c r="X27" s="17"/>
      <c r="Y27" s="17"/>
      <c r="Z27" s="17"/>
      <c r="AA27" s="20"/>
      <c r="AB27" s="17"/>
      <c r="AC27" s="19"/>
      <c r="AD27" s="17"/>
      <c r="AE27" s="17"/>
      <c r="AF27" s="17"/>
      <c r="AG27" s="17"/>
    </row>
    <row r="28" spans="1:3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8"/>
      <c r="N28" s="18"/>
      <c r="O28" s="18"/>
      <c r="P28" s="17"/>
      <c r="Q28" s="17"/>
      <c r="R28" s="17"/>
      <c r="S28" s="17"/>
      <c r="T28" s="17"/>
      <c r="U28" s="19"/>
      <c r="V28" s="17"/>
      <c r="W28" s="17"/>
      <c r="X28" s="17"/>
      <c r="Y28" s="17"/>
      <c r="Z28" s="17"/>
      <c r="AA28" s="20"/>
      <c r="AB28" s="17"/>
      <c r="AC28" s="19"/>
      <c r="AD28" s="17"/>
      <c r="AE28" s="17"/>
      <c r="AF28" s="17"/>
      <c r="AG28" s="17"/>
    </row>
  </sheetData>
  <mergeCells count="11">
    <mergeCell ref="A1:AG1"/>
    <mergeCell ref="L3:L4"/>
    <mergeCell ref="C3:C4"/>
    <mergeCell ref="C5:C6"/>
    <mergeCell ref="C10:C11"/>
    <mergeCell ref="C12:C13"/>
    <mergeCell ref="L5:L6"/>
    <mergeCell ref="L10:L11"/>
    <mergeCell ref="L12:L13"/>
    <mergeCell ref="C20:C24"/>
    <mergeCell ref="L20:L24"/>
  </mergeCells>
  <pageMargins left="0" right="0" top="0.39409448818897608" bottom="0.39409448818897608" header="0" footer="0"/>
  <pageSetup paperSize="9" fitToWidth="0" fitToHeight="0" orientation="portrait" r:id="rId1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Prospetto_Aggiudicazione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Cristina Milazzo</cp:lastModifiedBy>
  <cp:revision>1</cp:revision>
  <dcterms:created xsi:type="dcterms:W3CDTF">2022-12-05T09:12:13Z</dcterms:created>
  <dcterms:modified xsi:type="dcterms:W3CDTF">2023-07-14T11:11:50Z</dcterms:modified>
</cp:coreProperties>
</file>