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iaramonte\Desktop\SDAPA\RINEGOZIAZIONE 2023\"/>
    </mc:Choice>
  </mc:AlternateContent>
  <xr:revisionPtr revIDLastSave="0" documentId="8_{3C324C2A-6490-4274-AD13-E7D66E62F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bbisogni" sheetId="3" r:id="rId1"/>
  </sheets>
  <definedNames>
    <definedName name="_xlnm._FilterDatabase" localSheetId="0" hidden="1">Fabbisogni!$A$2:$CS$28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O31" i="3" l="1"/>
  <c r="CP31" i="3" s="1"/>
  <c r="CL31" i="3"/>
  <c r="CM31" i="3" s="1"/>
  <c r="CI31" i="3"/>
  <c r="CJ31" i="3" s="1"/>
  <c r="CF31" i="3"/>
  <c r="CG31" i="3" s="1"/>
  <c r="CC31" i="3"/>
  <c r="CD31" i="3" s="1"/>
  <c r="BZ31" i="3"/>
  <c r="CA31" i="3" s="1"/>
  <c r="BW31" i="3"/>
  <c r="BX31" i="3" s="1"/>
  <c r="BT31" i="3"/>
  <c r="BU31" i="3" s="1"/>
  <c r="BQ31" i="3"/>
  <c r="BR31" i="3" s="1"/>
  <c r="BN31" i="3"/>
  <c r="BO31" i="3" s="1"/>
  <c r="BK31" i="3"/>
  <c r="BL31" i="3" s="1"/>
  <c r="BH31" i="3"/>
  <c r="BI31" i="3" s="1"/>
  <c r="BE31" i="3"/>
  <c r="BF31" i="3" s="1"/>
  <c r="BB31" i="3"/>
  <c r="BC31" i="3" s="1"/>
  <c r="AY31" i="3"/>
  <c r="AZ31" i="3" s="1"/>
  <c r="AV31" i="3"/>
  <c r="AW31" i="3" s="1"/>
  <c r="AS31" i="3"/>
  <c r="AT31" i="3" s="1"/>
  <c r="AP31" i="3"/>
  <c r="AQ31" i="3" s="1"/>
  <c r="AM31" i="3"/>
  <c r="AN31" i="3" s="1"/>
  <c r="AJ31" i="3"/>
  <c r="AK31" i="3" s="1"/>
  <c r="AG31" i="3"/>
  <c r="AH31" i="3" s="1"/>
  <c r="CO30" i="3"/>
  <c r="CP30" i="3" s="1"/>
  <c r="CM30" i="3"/>
  <c r="CL30" i="3"/>
  <c r="CI30" i="3"/>
  <c r="CJ30" i="3" s="1"/>
  <c r="CF30" i="3"/>
  <c r="CG30" i="3" s="1"/>
  <c r="CC30" i="3"/>
  <c r="CD30" i="3" s="1"/>
  <c r="BZ30" i="3"/>
  <c r="CA30" i="3" s="1"/>
  <c r="BW30" i="3"/>
  <c r="BX30" i="3" s="1"/>
  <c r="BT30" i="3"/>
  <c r="BU30" i="3" s="1"/>
  <c r="BQ30" i="3"/>
  <c r="BR30" i="3" s="1"/>
  <c r="BN30" i="3"/>
  <c r="BO30" i="3" s="1"/>
  <c r="BK30" i="3"/>
  <c r="BL30" i="3" s="1"/>
  <c r="BH30" i="3"/>
  <c r="BI30" i="3" s="1"/>
  <c r="BE30" i="3"/>
  <c r="BF30" i="3" s="1"/>
  <c r="BB30" i="3"/>
  <c r="BC30" i="3" s="1"/>
  <c r="AY30" i="3"/>
  <c r="AZ30" i="3" s="1"/>
  <c r="AV30" i="3"/>
  <c r="AW30" i="3" s="1"/>
  <c r="AS30" i="3"/>
  <c r="AT30" i="3" s="1"/>
  <c r="AP30" i="3"/>
  <c r="AQ30" i="3" s="1"/>
  <c r="AM30" i="3"/>
  <c r="AN30" i="3" s="1"/>
  <c r="AJ30" i="3"/>
  <c r="AK30" i="3" s="1"/>
  <c r="AG30" i="3"/>
  <c r="CO29" i="3"/>
  <c r="CP29" i="3" s="1"/>
  <c r="CL29" i="3"/>
  <c r="CM29" i="3" s="1"/>
  <c r="CI29" i="3"/>
  <c r="CJ29" i="3" s="1"/>
  <c r="CF29" i="3"/>
  <c r="CG29" i="3" s="1"/>
  <c r="CC29" i="3"/>
  <c r="CD29" i="3" s="1"/>
  <c r="BZ29" i="3"/>
  <c r="CA29" i="3" s="1"/>
  <c r="BW29" i="3"/>
  <c r="BX29" i="3" s="1"/>
  <c r="BT29" i="3"/>
  <c r="BU29" i="3" s="1"/>
  <c r="BQ29" i="3"/>
  <c r="BR29" i="3" s="1"/>
  <c r="BN29" i="3"/>
  <c r="BO29" i="3" s="1"/>
  <c r="BK29" i="3"/>
  <c r="BL29" i="3" s="1"/>
  <c r="BH29" i="3"/>
  <c r="BI29" i="3" s="1"/>
  <c r="BE29" i="3"/>
  <c r="BF29" i="3" s="1"/>
  <c r="BB29" i="3"/>
  <c r="BC29" i="3" s="1"/>
  <c r="AY29" i="3"/>
  <c r="AZ29" i="3" s="1"/>
  <c r="AV29" i="3"/>
  <c r="AW29" i="3" s="1"/>
  <c r="AS29" i="3"/>
  <c r="AT29" i="3" s="1"/>
  <c r="AP29" i="3"/>
  <c r="AQ29" i="3" s="1"/>
  <c r="AM29" i="3"/>
  <c r="AN29" i="3" s="1"/>
  <c r="AJ29" i="3"/>
  <c r="AK29" i="3" s="1"/>
  <c r="AG29" i="3"/>
  <c r="AH29" i="3" s="1"/>
  <c r="CO28" i="3"/>
  <c r="CP28" i="3" s="1"/>
  <c r="CL28" i="3"/>
  <c r="CM28" i="3" s="1"/>
  <c r="CI28" i="3"/>
  <c r="CJ28" i="3" s="1"/>
  <c r="CF28" i="3"/>
  <c r="CG28" i="3" s="1"/>
  <c r="CC28" i="3"/>
  <c r="CD28" i="3" s="1"/>
  <c r="BZ28" i="3"/>
  <c r="CA28" i="3" s="1"/>
  <c r="BW28" i="3"/>
  <c r="BX28" i="3" s="1"/>
  <c r="BT28" i="3"/>
  <c r="BU28" i="3" s="1"/>
  <c r="BQ28" i="3"/>
  <c r="BR28" i="3" s="1"/>
  <c r="BN28" i="3"/>
  <c r="BO28" i="3" s="1"/>
  <c r="BK28" i="3"/>
  <c r="BL28" i="3" s="1"/>
  <c r="BH28" i="3"/>
  <c r="BI28" i="3" s="1"/>
  <c r="BE28" i="3"/>
  <c r="BF28" i="3" s="1"/>
  <c r="BB28" i="3"/>
  <c r="BC28" i="3" s="1"/>
  <c r="AY28" i="3"/>
  <c r="AZ28" i="3" s="1"/>
  <c r="AV28" i="3"/>
  <c r="AW28" i="3" s="1"/>
  <c r="AS28" i="3"/>
  <c r="AT28" i="3" s="1"/>
  <c r="AP28" i="3"/>
  <c r="AQ28" i="3" s="1"/>
  <c r="AM28" i="3"/>
  <c r="AN28" i="3" s="1"/>
  <c r="AJ28" i="3"/>
  <c r="AK28" i="3" s="1"/>
  <c r="AG28" i="3"/>
  <c r="AH28" i="3" s="1"/>
  <c r="CO27" i="3"/>
  <c r="CP27" i="3" s="1"/>
  <c r="CM27" i="3"/>
  <c r="CL27" i="3"/>
  <c r="CI27" i="3"/>
  <c r="CJ27" i="3" s="1"/>
  <c r="CF27" i="3"/>
  <c r="CG27" i="3" s="1"/>
  <c r="CC27" i="3"/>
  <c r="CD27" i="3" s="1"/>
  <c r="BZ27" i="3"/>
  <c r="CA27" i="3" s="1"/>
  <c r="BW27" i="3"/>
  <c r="BX27" i="3" s="1"/>
  <c r="BT27" i="3"/>
  <c r="BU27" i="3" s="1"/>
  <c r="BQ27" i="3"/>
  <c r="BR27" i="3" s="1"/>
  <c r="BN27" i="3"/>
  <c r="BO27" i="3" s="1"/>
  <c r="BK27" i="3"/>
  <c r="BL27" i="3" s="1"/>
  <c r="BH27" i="3"/>
  <c r="BI27" i="3" s="1"/>
  <c r="BE27" i="3"/>
  <c r="BF27" i="3" s="1"/>
  <c r="BB27" i="3"/>
  <c r="BC27" i="3" s="1"/>
  <c r="AY27" i="3"/>
  <c r="AZ27" i="3" s="1"/>
  <c r="AV27" i="3"/>
  <c r="AW27" i="3" s="1"/>
  <c r="AS27" i="3"/>
  <c r="AT27" i="3" s="1"/>
  <c r="AP27" i="3"/>
  <c r="AQ27" i="3" s="1"/>
  <c r="AM27" i="3"/>
  <c r="AN27" i="3" s="1"/>
  <c r="AJ27" i="3"/>
  <c r="AK27" i="3" s="1"/>
  <c r="AG27" i="3"/>
  <c r="CO26" i="3"/>
  <c r="CP26" i="3" s="1"/>
  <c r="CL26" i="3"/>
  <c r="CM26" i="3" s="1"/>
  <c r="CI26" i="3"/>
  <c r="CJ26" i="3" s="1"/>
  <c r="CF26" i="3"/>
  <c r="CG26" i="3" s="1"/>
  <c r="CC26" i="3"/>
  <c r="CD26" i="3" s="1"/>
  <c r="BZ26" i="3"/>
  <c r="CA26" i="3" s="1"/>
  <c r="BW26" i="3"/>
  <c r="BX26" i="3" s="1"/>
  <c r="BT26" i="3"/>
  <c r="BU26" i="3" s="1"/>
  <c r="BQ26" i="3"/>
  <c r="BR26" i="3" s="1"/>
  <c r="BN26" i="3"/>
  <c r="BO26" i="3" s="1"/>
  <c r="BK26" i="3"/>
  <c r="BL26" i="3" s="1"/>
  <c r="BH26" i="3"/>
  <c r="BI26" i="3" s="1"/>
  <c r="BE26" i="3"/>
  <c r="BF26" i="3" s="1"/>
  <c r="BB26" i="3"/>
  <c r="BC26" i="3" s="1"/>
  <c r="AY26" i="3"/>
  <c r="AZ26" i="3" s="1"/>
  <c r="AV26" i="3"/>
  <c r="AW26" i="3" s="1"/>
  <c r="AS26" i="3"/>
  <c r="AT26" i="3" s="1"/>
  <c r="AP26" i="3"/>
  <c r="AQ26" i="3" s="1"/>
  <c r="AM26" i="3"/>
  <c r="AN26" i="3" s="1"/>
  <c r="AJ26" i="3"/>
  <c r="AK26" i="3" s="1"/>
  <c r="AG26" i="3"/>
  <c r="AH26" i="3" s="1"/>
  <c r="CO25" i="3"/>
  <c r="CP25" i="3" s="1"/>
  <c r="CL25" i="3"/>
  <c r="CM25" i="3" s="1"/>
  <c r="CI25" i="3"/>
  <c r="CJ25" i="3" s="1"/>
  <c r="CF25" i="3"/>
  <c r="CG25" i="3" s="1"/>
  <c r="CC25" i="3"/>
  <c r="CD25" i="3" s="1"/>
  <c r="BZ25" i="3"/>
  <c r="CA25" i="3" s="1"/>
  <c r="BW25" i="3"/>
  <c r="BX25" i="3" s="1"/>
  <c r="BU25" i="3"/>
  <c r="BT25" i="3"/>
  <c r="BQ25" i="3"/>
  <c r="BR25" i="3" s="1"/>
  <c r="BN25" i="3"/>
  <c r="BO25" i="3" s="1"/>
  <c r="BL25" i="3"/>
  <c r="BK25" i="3"/>
  <c r="BH25" i="3"/>
  <c r="BI25" i="3" s="1"/>
  <c r="BE25" i="3"/>
  <c r="BF25" i="3" s="1"/>
  <c r="BB25" i="3"/>
  <c r="BC25" i="3" s="1"/>
  <c r="AY25" i="3"/>
  <c r="AZ25" i="3" s="1"/>
  <c r="AV25" i="3"/>
  <c r="AW25" i="3" s="1"/>
  <c r="AS25" i="3"/>
  <c r="AT25" i="3" s="1"/>
  <c r="AP25" i="3"/>
  <c r="AQ25" i="3" s="1"/>
  <c r="AM25" i="3"/>
  <c r="AN25" i="3" s="1"/>
  <c r="AJ25" i="3"/>
  <c r="AK25" i="3" s="1"/>
  <c r="AG25" i="3"/>
  <c r="AH25" i="3" s="1"/>
  <c r="CO24" i="3"/>
  <c r="CP24" i="3" s="1"/>
  <c r="CM24" i="3"/>
  <c r="CL24" i="3"/>
  <c r="CI24" i="3"/>
  <c r="CJ24" i="3" s="1"/>
  <c r="CF24" i="3"/>
  <c r="CG24" i="3" s="1"/>
  <c r="CC24" i="3"/>
  <c r="CD24" i="3" s="1"/>
  <c r="BZ24" i="3"/>
  <c r="CA24" i="3" s="1"/>
  <c r="BW24" i="3"/>
  <c r="BX24" i="3" s="1"/>
  <c r="BT24" i="3"/>
  <c r="BU24" i="3" s="1"/>
  <c r="BQ24" i="3"/>
  <c r="BR24" i="3" s="1"/>
  <c r="BN24" i="3"/>
  <c r="BO24" i="3" s="1"/>
  <c r="BK24" i="3"/>
  <c r="BL24" i="3" s="1"/>
  <c r="BH24" i="3"/>
  <c r="BI24" i="3" s="1"/>
  <c r="BE24" i="3"/>
  <c r="BF24" i="3" s="1"/>
  <c r="BB24" i="3"/>
  <c r="BC24" i="3" s="1"/>
  <c r="AY24" i="3"/>
  <c r="AZ24" i="3" s="1"/>
  <c r="AV24" i="3"/>
  <c r="AW24" i="3" s="1"/>
  <c r="AS24" i="3"/>
  <c r="AT24" i="3" s="1"/>
  <c r="AP24" i="3"/>
  <c r="AQ24" i="3" s="1"/>
  <c r="AM24" i="3"/>
  <c r="AN24" i="3" s="1"/>
  <c r="AJ24" i="3"/>
  <c r="AK24" i="3" s="1"/>
  <c r="AG24" i="3"/>
  <c r="CO23" i="3"/>
  <c r="CP23" i="3" s="1"/>
  <c r="CL23" i="3"/>
  <c r="CM23" i="3" s="1"/>
  <c r="CI23" i="3"/>
  <c r="CJ23" i="3" s="1"/>
  <c r="CF23" i="3"/>
  <c r="CG23" i="3" s="1"/>
  <c r="CC23" i="3"/>
  <c r="CD23" i="3" s="1"/>
  <c r="BZ23" i="3"/>
  <c r="CA23" i="3" s="1"/>
  <c r="BW23" i="3"/>
  <c r="BX23" i="3" s="1"/>
  <c r="BT23" i="3"/>
  <c r="BU23" i="3" s="1"/>
  <c r="BQ23" i="3"/>
  <c r="BR23" i="3" s="1"/>
  <c r="BN23" i="3"/>
  <c r="BO23" i="3" s="1"/>
  <c r="BK23" i="3"/>
  <c r="BL23" i="3" s="1"/>
  <c r="BH23" i="3"/>
  <c r="BI23" i="3" s="1"/>
  <c r="BE23" i="3"/>
  <c r="BF23" i="3" s="1"/>
  <c r="BB23" i="3"/>
  <c r="BC23" i="3" s="1"/>
  <c r="AY23" i="3"/>
  <c r="AZ23" i="3" s="1"/>
  <c r="AV23" i="3"/>
  <c r="AW23" i="3" s="1"/>
  <c r="AS23" i="3"/>
  <c r="AT23" i="3" s="1"/>
  <c r="AP23" i="3"/>
  <c r="AQ23" i="3" s="1"/>
  <c r="AM23" i="3"/>
  <c r="AN23" i="3" s="1"/>
  <c r="AJ23" i="3"/>
  <c r="AK23" i="3" s="1"/>
  <c r="AG23" i="3"/>
  <c r="AH23" i="3" s="1"/>
  <c r="CO22" i="3"/>
  <c r="CP22" i="3" s="1"/>
  <c r="CL22" i="3"/>
  <c r="CM22" i="3" s="1"/>
  <c r="CI22" i="3"/>
  <c r="CJ22" i="3" s="1"/>
  <c r="CF22" i="3"/>
  <c r="CG22" i="3" s="1"/>
  <c r="CC22" i="3"/>
  <c r="CD22" i="3" s="1"/>
  <c r="BZ22" i="3"/>
  <c r="CA22" i="3" s="1"/>
  <c r="BW22" i="3"/>
  <c r="BX22" i="3" s="1"/>
  <c r="BT22" i="3"/>
  <c r="BU22" i="3" s="1"/>
  <c r="BQ22" i="3"/>
  <c r="BR22" i="3" s="1"/>
  <c r="BN22" i="3"/>
  <c r="BO22" i="3" s="1"/>
  <c r="BK22" i="3"/>
  <c r="BL22" i="3" s="1"/>
  <c r="BH22" i="3"/>
  <c r="BI22" i="3" s="1"/>
  <c r="BE22" i="3"/>
  <c r="BF22" i="3" s="1"/>
  <c r="BB22" i="3"/>
  <c r="BC22" i="3" s="1"/>
  <c r="AY22" i="3"/>
  <c r="AZ22" i="3" s="1"/>
  <c r="AV22" i="3"/>
  <c r="AW22" i="3" s="1"/>
  <c r="AS22" i="3"/>
  <c r="AT22" i="3" s="1"/>
  <c r="AP22" i="3"/>
  <c r="AQ22" i="3" s="1"/>
  <c r="AM22" i="3"/>
  <c r="AN22" i="3" s="1"/>
  <c r="AJ22" i="3"/>
  <c r="AK22" i="3" s="1"/>
  <c r="AG22" i="3"/>
  <c r="AH22" i="3" s="1"/>
  <c r="CO21" i="3"/>
  <c r="CP21" i="3" s="1"/>
  <c r="CL21" i="3"/>
  <c r="CM21" i="3" s="1"/>
  <c r="CI21" i="3"/>
  <c r="CJ21" i="3" s="1"/>
  <c r="CF21" i="3"/>
  <c r="CG21" i="3" s="1"/>
  <c r="CC21" i="3"/>
  <c r="CD21" i="3" s="1"/>
  <c r="BZ21" i="3"/>
  <c r="CA21" i="3" s="1"/>
  <c r="BW21" i="3"/>
  <c r="BX21" i="3" s="1"/>
  <c r="BT21" i="3"/>
  <c r="BU21" i="3" s="1"/>
  <c r="BQ21" i="3"/>
  <c r="BR21" i="3" s="1"/>
  <c r="BN21" i="3"/>
  <c r="BO21" i="3" s="1"/>
  <c r="BK21" i="3"/>
  <c r="BL21" i="3" s="1"/>
  <c r="BH21" i="3"/>
  <c r="BI21" i="3" s="1"/>
  <c r="BE21" i="3"/>
  <c r="BF21" i="3" s="1"/>
  <c r="BB21" i="3"/>
  <c r="BC21" i="3" s="1"/>
  <c r="AY21" i="3"/>
  <c r="AZ21" i="3" s="1"/>
  <c r="AV21" i="3"/>
  <c r="AW21" i="3" s="1"/>
  <c r="AS21" i="3"/>
  <c r="AT21" i="3" s="1"/>
  <c r="AP21" i="3"/>
  <c r="AQ21" i="3" s="1"/>
  <c r="AM21" i="3"/>
  <c r="AN21" i="3" s="1"/>
  <c r="AJ21" i="3"/>
  <c r="AK21" i="3" s="1"/>
  <c r="AG21" i="3"/>
  <c r="CO20" i="3"/>
  <c r="CP20" i="3" s="1"/>
  <c r="CL20" i="3"/>
  <c r="CM20" i="3" s="1"/>
  <c r="CI20" i="3"/>
  <c r="CJ20" i="3" s="1"/>
  <c r="CF20" i="3"/>
  <c r="CG20" i="3" s="1"/>
  <c r="CC20" i="3"/>
  <c r="CD20" i="3" s="1"/>
  <c r="BZ20" i="3"/>
  <c r="CA20" i="3" s="1"/>
  <c r="BX20" i="3"/>
  <c r="BW20" i="3"/>
  <c r="BT20" i="3"/>
  <c r="BU20" i="3" s="1"/>
  <c r="BQ20" i="3"/>
  <c r="BR20" i="3" s="1"/>
  <c r="BN20" i="3"/>
  <c r="BO20" i="3" s="1"/>
  <c r="BK20" i="3"/>
  <c r="BL20" i="3" s="1"/>
  <c r="BH20" i="3"/>
  <c r="BI20" i="3" s="1"/>
  <c r="BE20" i="3"/>
  <c r="BF20" i="3" s="1"/>
  <c r="BB20" i="3"/>
  <c r="BC20" i="3" s="1"/>
  <c r="AY20" i="3"/>
  <c r="AZ20" i="3" s="1"/>
  <c r="AV20" i="3"/>
  <c r="AW20" i="3" s="1"/>
  <c r="AS20" i="3"/>
  <c r="AT20" i="3" s="1"/>
  <c r="AP20" i="3"/>
  <c r="AQ20" i="3" s="1"/>
  <c r="AM20" i="3"/>
  <c r="AN20" i="3" s="1"/>
  <c r="AJ20" i="3"/>
  <c r="AK20" i="3" s="1"/>
  <c r="AG20" i="3"/>
  <c r="AH20" i="3" s="1"/>
  <c r="CP19" i="3"/>
  <c r="CO19" i="3"/>
  <c r="CL19" i="3"/>
  <c r="CM19" i="3" s="1"/>
  <c r="CI19" i="3"/>
  <c r="CJ19" i="3" s="1"/>
  <c r="CF19" i="3"/>
  <c r="CG19" i="3" s="1"/>
  <c r="CC19" i="3"/>
  <c r="CD19" i="3" s="1"/>
  <c r="BZ19" i="3"/>
  <c r="CA19" i="3" s="1"/>
  <c r="BW19" i="3"/>
  <c r="BX19" i="3" s="1"/>
  <c r="BT19" i="3"/>
  <c r="BU19" i="3" s="1"/>
  <c r="BQ19" i="3"/>
  <c r="BR19" i="3" s="1"/>
  <c r="BN19" i="3"/>
  <c r="BO19" i="3" s="1"/>
  <c r="BK19" i="3"/>
  <c r="BL19" i="3" s="1"/>
  <c r="BH19" i="3"/>
  <c r="BI19" i="3" s="1"/>
  <c r="BF19" i="3"/>
  <c r="BB19" i="3"/>
  <c r="BC19" i="3" s="1"/>
  <c r="AY19" i="3"/>
  <c r="AZ19" i="3" s="1"/>
  <c r="AV19" i="3"/>
  <c r="AW19" i="3" s="1"/>
  <c r="AS19" i="3"/>
  <c r="AT19" i="3" s="1"/>
  <c r="AP19" i="3"/>
  <c r="AQ19" i="3" s="1"/>
  <c r="AM19" i="3"/>
  <c r="AN19" i="3" s="1"/>
  <c r="AJ19" i="3"/>
  <c r="AK19" i="3" s="1"/>
  <c r="AG19" i="3"/>
  <c r="CO18" i="3"/>
  <c r="CP18" i="3" s="1"/>
  <c r="CL18" i="3"/>
  <c r="CM18" i="3" s="1"/>
  <c r="CI18" i="3"/>
  <c r="CJ18" i="3" s="1"/>
  <c r="CF18" i="3"/>
  <c r="CG18" i="3" s="1"/>
  <c r="CC18" i="3"/>
  <c r="CD18" i="3" s="1"/>
  <c r="BZ18" i="3"/>
  <c r="CA18" i="3" s="1"/>
  <c r="BW18" i="3"/>
  <c r="BX18" i="3" s="1"/>
  <c r="BT18" i="3"/>
  <c r="BU18" i="3" s="1"/>
  <c r="BQ18" i="3"/>
  <c r="BR18" i="3" s="1"/>
  <c r="BN18" i="3"/>
  <c r="BO18" i="3" s="1"/>
  <c r="BK18" i="3"/>
  <c r="BL18" i="3" s="1"/>
  <c r="BH18" i="3"/>
  <c r="BI18" i="3" s="1"/>
  <c r="BE18" i="3"/>
  <c r="BF18" i="3" s="1"/>
  <c r="BB18" i="3"/>
  <c r="BC18" i="3" s="1"/>
  <c r="AY18" i="3"/>
  <c r="AZ18" i="3" s="1"/>
  <c r="AU18" i="3"/>
  <c r="AV18" i="3" s="1"/>
  <c r="AW18" i="3" s="1"/>
  <c r="AS18" i="3"/>
  <c r="AT18" i="3" s="1"/>
  <c r="AP18" i="3"/>
  <c r="AQ18" i="3" s="1"/>
  <c r="AM18" i="3"/>
  <c r="AN18" i="3" s="1"/>
  <c r="AJ18" i="3"/>
  <c r="AK18" i="3" s="1"/>
  <c r="AG18" i="3"/>
  <c r="CO17" i="3"/>
  <c r="CP17" i="3" s="1"/>
  <c r="CL17" i="3"/>
  <c r="CM17" i="3" s="1"/>
  <c r="CI17" i="3"/>
  <c r="CJ17" i="3" s="1"/>
  <c r="CF17" i="3"/>
  <c r="CG17" i="3" s="1"/>
  <c r="CC17" i="3"/>
  <c r="CD17" i="3" s="1"/>
  <c r="BZ17" i="3"/>
  <c r="CA17" i="3" s="1"/>
  <c r="BW17" i="3"/>
  <c r="BX17" i="3" s="1"/>
  <c r="BT17" i="3"/>
  <c r="BU17" i="3" s="1"/>
  <c r="BQ17" i="3"/>
  <c r="BR17" i="3" s="1"/>
  <c r="BN17" i="3"/>
  <c r="BO17" i="3" s="1"/>
  <c r="BK17" i="3"/>
  <c r="BL17" i="3" s="1"/>
  <c r="BH17" i="3"/>
  <c r="BI17" i="3" s="1"/>
  <c r="BE17" i="3"/>
  <c r="BF17" i="3" s="1"/>
  <c r="BB17" i="3"/>
  <c r="BC17" i="3" s="1"/>
  <c r="AY17" i="3"/>
  <c r="AZ17" i="3" s="1"/>
  <c r="AV17" i="3"/>
  <c r="AW17" i="3" s="1"/>
  <c r="AS17" i="3"/>
  <c r="AT17" i="3" s="1"/>
  <c r="AP17" i="3"/>
  <c r="AQ17" i="3" s="1"/>
  <c r="AM17" i="3"/>
  <c r="AN17" i="3" s="1"/>
  <c r="AJ17" i="3"/>
  <c r="AK17" i="3" s="1"/>
  <c r="AG17" i="3"/>
  <c r="CO16" i="3"/>
  <c r="CP16" i="3" s="1"/>
  <c r="CL16" i="3"/>
  <c r="CM16" i="3" s="1"/>
  <c r="CI16" i="3"/>
  <c r="CJ16" i="3" s="1"/>
  <c r="CF16" i="3"/>
  <c r="CG16" i="3" s="1"/>
  <c r="CC16" i="3"/>
  <c r="CD16" i="3" s="1"/>
  <c r="BZ16" i="3"/>
  <c r="CA16" i="3" s="1"/>
  <c r="BW16" i="3"/>
  <c r="BX16" i="3" s="1"/>
  <c r="BT16" i="3"/>
  <c r="BU16" i="3" s="1"/>
  <c r="BQ16" i="3"/>
  <c r="BR16" i="3" s="1"/>
  <c r="BN16" i="3"/>
  <c r="BO16" i="3" s="1"/>
  <c r="BK16" i="3"/>
  <c r="BL16" i="3" s="1"/>
  <c r="BH16" i="3"/>
  <c r="BI16" i="3" s="1"/>
  <c r="BE16" i="3"/>
  <c r="BF16" i="3" s="1"/>
  <c r="BB16" i="3"/>
  <c r="BC16" i="3" s="1"/>
  <c r="AY16" i="3"/>
  <c r="AZ16" i="3" s="1"/>
  <c r="AV16" i="3"/>
  <c r="AW16" i="3" s="1"/>
  <c r="AS16" i="3"/>
  <c r="AT16" i="3" s="1"/>
  <c r="AP16" i="3"/>
  <c r="AQ16" i="3" s="1"/>
  <c r="AM16" i="3"/>
  <c r="AN16" i="3" s="1"/>
  <c r="AJ16" i="3"/>
  <c r="AK16" i="3" s="1"/>
  <c r="AG16" i="3"/>
  <c r="AH16" i="3" s="1"/>
  <c r="CO15" i="3"/>
  <c r="CP15" i="3" s="1"/>
  <c r="CL15" i="3"/>
  <c r="CM15" i="3" s="1"/>
  <c r="CI15" i="3"/>
  <c r="CJ15" i="3" s="1"/>
  <c r="CF15" i="3"/>
  <c r="CG15" i="3" s="1"/>
  <c r="CC15" i="3"/>
  <c r="CD15" i="3" s="1"/>
  <c r="BZ15" i="3"/>
  <c r="CA15" i="3" s="1"/>
  <c r="BW15" i="3"/>
  <c r="BX15" i="3" s="1"/>
  <c r="BT15" i="3"/>
  <c r="BU15" i="3" s="1"/>
  <c r="BQ15" i="3"/>
  <c r="BR15" i="3" s="1"/>
  <c r="BN15" i="3"/>
  <c r="BO15" i="3" s="1"/>
  <c r="BK15" i="3"/>
  <c r="BL15" i="3" s="1"/>
  <c r="BH15" i="3"/>
  <c r="BI15" i="3" s="1"/>
  <c r="BE15" i="3"/>
  <c r="BF15" i="3" s="1"/>
  <c r="BB15" i="3"/>
  <c r="BC15" i="3" s="1"/>
  <c r="AY15" i="3"/>
  <c r="AZ15" i="3" s="1"/>
  <c r="AV15" i="3"/>
  <c r="AW15" i="3" s="1"/>
  <c r="AS15" i="3"/>
  <c r="AT15" i="3" s="1"/>
  <c r="AP15" i="3"/>
  <c r="AQ15" i="3" s="1"/>
  <c r="AM15" i="3"/>
  <c r="AN15" i="3" s="1"/>
  <c r="AJ15" i="3"/>
  <c r="AK15" i="3" s="1"/>
  <c r="AG15" i="3"/>
  <c r="CO14" i="3"/>
  <c r="CP14" i="3" s="1"/>
  <c r="CL14" i="3"/>
  <c r="CM14" i="3" s="1"/>
  <c r="CI14" i="3"/>
  <c r="CJ14" i="3" s="1"/>
  <c r="CF14" i="3"/>
  <c r="CG14" i="3" s="1"/>
  <c r="CC14" i="3"/>
  <c r="CD14" i="3" s="1"/>
  <c r="BZ14" i="3"/>
  <c r="CA14" i="3" s="1"/>
  <c r="BW14" i="3"/>
  <c r="BX14" i="3" s="1"/>
  <c r="BT14" i="3"/>
  <c r="BU14" i="3" s="1"/>
  <c r="BQ14" i="3"/>
  <c r="BR14" i="3" s="1"/>
  <c r="BN14" i="3"/>
  <c r="BO14" i="3" s="1"/>
  <c r="BK14" i="3"/>
  <c r="BL14" i="3" s="1"/>
  <c r="BH14" i="3"/>
  <c r="BI14" i="3" s="1"/>
  <c r="BE14" i="3"/>
  <c r="BF14" i="3" s="1"/>
  <c r="BB14" i="3"/>
  <c r="BC14" i="3" s="1"/>
  <c r="AY14" i="3"/>
  <c r="AZ14" i="3" s="1"/>
  <c r="AV14" i="3"/>
  <c r="AW14" i="3" s="1"/>
  <c r="AS14" i="3"/>
  <c r="AT14" i="3" s="1"/>
  <c r="AP14" i="3"/>
  <c r="AQ14" i="3" s="1"/>
  <c r="AM14" i="3"/>
  <c r="AN14" i="3" s="1"/>
  <c r="AJ14" i="3"/>
  <c r="AK14" i="3" s="1"/>
  <c r="AG14" i="3"/>
  <c r="AH14" i="3" s="1"/>
  <c r="CO13" i="3"/>
  <c r="CP13" i="3" s="1"/>
  <c r="CL13" i="3"/>
  <c r="CM13" i="3" s="1"/>
  <c r="CI13" i="3"/>
  <c r="CJ13" i="3" s="1"/>
  <c r="CF13" i="3"/>
  <c r="CG13" i="3" s="1"/>
  <c r="CC13" i="3"/>
  <c r="CD13" i="3" s="1"/>
  <c r="BZ13" i="3"/>
  <c r="CA13" i="3" s="1"/>
  <c r="BW13" i="3"/>
  <c r="BX13" i="3" s="1"/>
  <c r="BT13" i="3"/>
  <c r="BU13" i="3" s="1"/>
  <c r="BQ13" i="3"/>
  <c r="BR13" i="3" s="1"/>
  <c r="BN13" i="3"/>
  <c r="BO13" i="3" s="1"/>
  <c r="BK13" i="3"/>
  <c r="BL13" i="3" s="1"/>
  <c r="BH13" i="3"/>
  <c r="BI13" i="3" s="1"/>
  <c r="BE13" i="3"/>
  <c r="BF13" i="3" s="1"/>
  <c r="BB13" i="3"/>
  <c r="BC13" i="3" s="1"/>
  <c r="AY13" i="3"/>
  <c r="AZ13" i="3" s="1"/>
  <c r="AV13" i="3"/>
  <c r="AW13" i="3" s="1"/>
  <c r="AS13" i="3"/>
  <c r="AT13" i="3" s="1"/>
  <c r="AP13" i="3"/>
  <c r="AQ13" i="3" s="1"/>
  <c r="AM13" i="3"/>
  <c r="AN13" i="3" s="1"/>
  <c r="AJ13" i="3"/>
  <c r="AK13" i="3" s="1"/>
  <c r="AG13" i="3"/>
  <c r="AH13" i="3" s="1"/>
  <c r="CO12" i="3"/>
  <c r="CP12" i="3" s="1"/>
  <c r="CL12" i="3"/>
  <c r="CM12" i="3" s="1"/>
  <c r="CJ12" i="3"/>
  <c r="CI12" i="3"/>
  <c r="CF12" i="3"/>
  <c r="CG12" i="3" s="1"/>
  <c r="CC12" i="3"/>
  <c r="CD12" i="3" s="1"/>
  <c r="BZ12" i="3"/>
  <c r="CA12" i="3" s="1"/>
  <c r="BW12" i="3"/>
  <c r="BX12" i="3" s="1"/>
  <c r="BT12" i="3"/>
  <c r="BU12" i="3" s="1"/>
  <c r="BQ12" i="3"/>
  <c r="BR12" i="3" s="1"/>
  <c r="BN12" i="3"/>
  <c r="BO12" i="3" s="1"/>
  <c r="BK12" i="3"/>
  <c r="BL12" i="3" s="1"/>
  <c r="BH12" i="3"/>
  <c r="BI12" i="3" s="1"/>
  <c r="BE12" i="3"/>
  <c r="BF12" i="3" s="1"/>
  <c r="BB12" i="3"/>
  <c r="BC12" i="3" s="1"/>
  <c r="AY12" i="3"/>
  <c r="AZ12" i="3" s="1"/>
  <c r="AV12" i="3"/>
  <c r="AW12" i="3" s="1"/>
  <c r="AS12" i="3"/>
  <c r="AT12" i="3" s="1"/>
  <c r="AP12" i="3"/>
  <c r="AQ12" i="3" s="1"/>
  <c r="AM12" i="3"/>
  <c r="AN12" i="3" s="1"/>
  <c r="AJ12" i="3"/>
  <c r="AK12" i="3" s="1"/>
  <c r="AG12" i="3"/>
  <c r="AH12" i="3" s="1"/>
  <c r="CO11" i="3"/>
  <c r="CP11" i="3" s="1"/>
  <c r="CL11" i="3"/>
  <c r="CM11" i="3" s="1"/>
  <c r="CI11" i="3"/>
  <c r="CJ11" i="3" s="1"/>
  <c r="CF11" i="3"/>
  <c r="CG11" i="3" s="1"/>
  <c r="CC11" i="3"/>
  <c r="CD11" i="3" s="1"/>
  <c r="BZ11" i="3"/>
  <c r="CA11" i="3" s="1"/>
  <c r="BW11" i="3"/>
  <c r="BX11" i="3" s="1"/>
  <c r="BT11" i="3"/>
  <c r="BU11" i="3" s="1"/>
  <c r="BQ11" i="3"/>
  <c r="BR11" i="3" s="1"/>
  <c r="BN11" i="3"/>
  <c r="BO11" i="3" s="1"/>
  <c r="BK11" i="3"/>
  <c r="BL11" i="3" s="1"/>
  <c r="BH11" i="3"/>
  <c r="BI11" i="3" s="1"/>
  <c r="BE11" i="3"/>
  <c r="BF11" i="3" s="1"/>
  <c r="BB11" i="3"/>
  <c r="BC11" i="3" s="1"/>
  <c r="AY11" i="3"/>
  <c r="AZ11" i="3" s="1"/>
  <c r="AV11" i="3"/>
  <c r="AW11" i="3" s="1"/>
  <c r="AS11" i="3"/>
  <c r="AT11" i="3" s="1"/>
  <c r="AP11" i="3"/>
  <c r="AQ11" i="3" s="1"/>
  <c r="AM11" i="3"/>
  <c r="AN11" i="3" s="1"/>
  <c r="AJ11" i="3"/>
  <c r="AK11" i="3" s="1"/>
  <c r="AG11" i="3"/>
  <c r="CO10" i="3"/>
  <c r="CP10" i="3" s="1"/>
  <c r="CL10" i="3"/>
  <c r="CM10" i="3" s="1"/>
  <c r="CI10" i="3"/>
  <c r="CJ10" i="3" s="1"/>
  <c r="CF10" i="3"/>
  <c r="CG10" i="3" s="1"/>
  <c r="CC10" i="3"/>
  <c r="CD10" i="3" s="1"/>
  <c r="BZ10" i="3"/>
  <c r="CA10" i="3" s="1"/>
  <c r="BW10" i="3"/>
  <c r="BX10" i="3" s="1"/>
  <c r="BT10" i="3"/>
  <c r="BU10" i="3" s="1"/>
  <c r="BQ10" i="3"/>
  <c r="BR10" i="3" s="1"/>
  <c r="BN10" i="3"/>
  <c r="BO10" i="3" s="1"/>
  <c r="BK10" i="3"/>
  <c r="BL10" i="3" s="1"/>
  <c r="BH10" i="3"/>
  <c r="BI10" i="3" s="1"/>
  <c r="BE10" i="3"/>
  <c r="BF10" i="3" s="1"/>
  <c r="BB10" i="3"/>
  <c r="BC10" i="3" s="1"/>
  <c r="AY10" i="3"/>
  <c r="AZ10" i="3" s="1"/>
  <c r="AV10" i="3"/>
  <c r="AW10" i="3" s="1"/>
  <c r="AS10" i="3"/>
  <c r="AT10" i="3" s="1"/>
  <c r="AP10" i="3"/>
  <c r="AQ10" i="3" s="1"/>
  <c r="AM10" i="3"/>
  <c r="AN10" i="3" s="1"/>
  <c r="AJ10" i="3"/>
  <c r="AG10" i="3"/>
  <c r="AH10" i="3" s="1"/>
  <c r="CO9" i="3"/>
  <c r="CP9" i="3" s="1"/>
  <c r="CL9" i="3"/>
  <c r="CM9" i="3" s="1"/>
  <c r="CI9" i="3"/>
  <c r="CJ9" i="3" s="1"/>
  <c r="CF9" i="3"/>
  <c r="CG9" i="3" s="1"/>
  <c r="CC9" i="3"/>
  <c r="CD9" i="3" s="1"/>
  <c r="BZ9" i="3"/>
  <c r="CA9" i="3" s="1"/>
  <c r="BW9" i="3"/>
  <c r="BX9" i="3" s="1"/>
  <c r="BT9" i="3"/>
  <c r="BU9" i="3" s="1"/>
  <c r="BQ9" i="3"/>
  <c r="BR9" i="3" s="1"/>
  <c r="BN9" i="3"/>
  <c r="BO9" i="3" s="1"/>
  <c r="BK9" i="3"/>
  <c r="BL9" i="3" s="1"/>
  <c r="BH9" i="3"/>
  <c r="BI9" i="3" s="1"/>
  <c r="BE9" i="3"/>
  <c r="BF9" i="3" s="1"/>
  <c r="BB9" i="3"/>
  <c r="BC9" i="3" s="1"/>
  <c r="AY9" i="3"/>
  <c r="AZ9" i="3" s="1"/>
  <c r="AV9" i="3"/>
  <c r="AW9" i="3" s="1"/>
  <c r="AS9" i="3"/>
  <c r="AT9" i="3" s="1"/>
  <c r="AP9" i="3"/>
  <c r="AQ9" i="3" s="1"/>
  <c r="AM9" i="3"/>
  <c r="AN9" i="3" s="1"/>
  <c r="AJ9" i="3"/>
  <c r="AK9" i="3" s="1"/>
  <c r="AG9" i="3"/>
  <c r="AH9" i="3" s="1"/>
  <c r="CO8" i="3"/>
  <c r="CP8" i="3" s="1"/>
  <c r="CL8" i="3"/>
  <c r="CM8" i="3" s="1"/>
  <c r="CI8" i="3"/>
  <c r="CJ8" i="3" s="1"/>
  <c r="CF8" i="3"/>
  <c r="CG8" i="3" s="1"/>
  <c r="CC8" i="3"/>
  <c r="CD8" i="3" s="1"/>
  <c r="BZ8" i="3"/>
  <c r="CA8" i="3" s="1"/>
  <c r="BW8" i="3"/>
  <c r="BX8" i="3" s="1"/>
  <c r="BT8" i="3"/>
  <c r="BU8" i="3" s="1"/>
  <c r="BQ8" i="3"/>
  <c r="BR8" i="3" s="1"/>
  <c r="BN8" i="3"/>
  <c r="BO8" i="3" s="1"/>
  <c r="BK8" i="3"/>
  <c r="BL8" i="3" s="1"/>
  <c r="BH8" i="3"/>
  <c r="BI8" i="3" s="1"/>
  <c r="BE8" i="3"/>
  <c r="BF8" i="3" s="1"/>
  <c r="BC8" i="3"/>
  <c r="BB8" i="3"/>
  <c r="AY8" i="3"/>
  <c r="AZ8" i="3" s="1"/>
  <c r="AV8" i="3"/>
  <c r="AW8" i="3" s="1"/>
  <c r="AS8" i="3"/>
  <c r="AT8" i="3" s="1"/>
  <c r="AP8" i="3"/>
  <c r="AQ8" i="3" s="1"/>
  <c r="AM8" i="3"/>
  <c r="AN8" i="3" s="1"/>
  <c r="AJ8" i="3"/>
  <c r="AK8" i="3" s="1"/>
  <c r="AG8" i="3"/>
  <c r="CO7" i="3"/>
  <c r="CP7" i="3" s="1"/>
  <c r="CL7" i="3"/>
  <c r="CM7" i="3" s="1"/>
  <c r="CI7" i="3"/>
  <c r="CJ7" i="3" s="1"/>
  <c r="CF7" i="3"/>
  <c r="CG7" i="3" s="1"/>
  <c r="CC7" i="3"/>
  <c r="CD7" i="3" s="1"/>
  <c r="BZ7" i="3"/>
  <c r="CA7" i="3" s="1"/>
  <c r="BW7" i="3"/>
  <c r="BX7" i="3" s="1"/>
  <c r="BT7" i="3"/>
  <c r="BU7" i="3" s="1"/>
  <c r="BQ7" i="3"/>
  <c r="BR7" i="3" s="1"/>
  <c r="BN7" i="3"/>
  <c r="BO7" i="3" s="1"/>
  <c r="BK7" i="3"/>
  <c r="BL7" i="3" s="1"/>
  <c r="BH7" i="3"/>
  <c r="BI7" i="3" s="1"/>
  <c r="BE7" i="3"/>
  <c r="BF7" i="3" s="1"/>
  <c r="BB7" i="3"/>
  <c r="BC7" i="3" s="1"/>
  <c r="AY7" i="3"/>
  <c r="AZ7" i="3" s="1"/>
  <c r="AV7" i="3"/>
  <c r="AW7" i="3" s="1"/>
  <c r="AS7" i="3"/>
  <c r="AT7" i="3" s="1"/>
  <c r="AP7" i="3"/>
  <c r="AQ7" i="3" s="1"/>
  <c r="AM7" i="3"/>
  <c r="AN7" i="3" s="1"/>
  <c r="AJ7" i="3"/>
  <c r="AK7" i="3" s="1"/>
  <c r="AG7" i="3"/>
  <c r="AH7" i="3" s="1"/>
  <c r="CO6" i="3"/>
  <c r="CP6" i="3" s="1"/>
  <c r="CL6" i="3"/>
  <c r="CM6" i="3" s="1"/>
  <c r="CI6" i="3"/>
  <c r="CJ6" i="3" s="1"/>
  <c r="CF6" i="3"/>
  <c r="CG6" i="3" s="1"/>
  <c r="CC6" i="3"/>
  <c r="CD6" i="3" s="1"/>
  <c r="BZ6" i="3"/>
  <c r="CA6" i="3" s="1"/>
  <c r="BW6" i="3"/>
  <c r="BX6" i="3" s="1"/>
  <c r="BT6" i="3"/>
  <c r="BU6" i="3" s="1"/>
  <c r="BQ6" i="3"/>
  <c r="BR6" i="3" s="1"/>
  <c r="BN6" i="3"/>
  <c r="BO6" i="3" s="1"/>
  <c r="BK6" i="3"/>
  <c r="BL6" i="3" s="1"/>
  <c r="BH6" i="3"/>
  <c r="BI6" i="3" s="1"/>
  <c r="BE6" i="3"/>
  <c r="BF6" i="3" s="1"/>
  <c r="BB6" i="3"/>
  <c r="BC6" i="3" s="1"/>
  <c r="AY6" i="3"/>
  <c r="AZ6" i="3" s="1"/>
  <c r="AV6" i="3"/>
  <c r="AW6" i="3" s="1"/>
  <c r="AS6" i="3"/>
  <c r="AT6" i="3" s="1"/>
  <c r="AP6" i="3"/>
  <c r="AQ6" i="3" s="1"/>
  <c r="AM6" i="3"/>
  <c r="AN6" i="3" s="1"/>
  <c r="AJ6" i="3"/>
  <c r="AG6" i="3"/>
  <c r="AH6" i="3" s="1"/>
  <c r="CO5" i="3"/>
  <c r="CP5" i="3" s="1"/>
  <c r="CL5" i="3"/>
  <c r="CM5" i="3" s="1"/>
  <c r="CI5" i="3"/>
  <c r="CJ5" i="3" s="1"/>
  <c r="CF5" i="3"/>
  <c r="CG5" i="3" s="1"/>
  <c r="CC5" i="3"/>
  <c r="CD5" i="3" s="1"/>
  <c r="BZ5" i="3"/>
  <c r="CA5" i="3" s="1"/>
  <c r="BW5" i="3"/>
  <c r="BX5" i="3" s="1"/>
  <c r="BT5" i="3"/>
  <c r="BU5" i="3" s="1"/>
  <c r="BQ5" i="3"/>
  <c r="BR5" i="3" s="1"/>
  <c r="BN5" i="3"/>
  <c r="BO5" i="3" s="1"/>
  <c r="BK5" i="3"/>
  <c r="BL5" i="3" s="1"/>
  <c r="BH5" i="3"/>
  <c r="BI5" i="3" s="1"/>
  <c r="BE5" i="3"/>
  <c r="BF5" i="3" s="1"/>
  <c r="BB5" i="3"/>
  <c r="BC5" i="3" s="1"/>
  <c r="AY5" i="3"/>
  <c r="AZ5" i="3" s="1"/>
  <c r="AV5" i="3"/>
  <c r="AW5" i="3" s="1"/>
  <c r="AS5" i="3"/>
  <c r="AT5" i="3" s="1"/>
  <c r="AP5" i="3"/>
  <c r="AQ5" i="3" s="1"/>
  <c r="AM5" i="3"/>
  <c r="AN5" i="3" s="1"/>
  <c r="AJ5" i="3"/>
  <c r="AK5" i="3" s="1"/>
  <c r="AG5" i="3"/>
  <c r="AH5" i="3" s="1"/>
  <c r="CO4" i="3"/>
  <c r="CP4" i="3" s="1"/>
  <c r="CL4" i="3"/>
  <c r="CM4" i="3" s="1"/>
  <c r="CI4" i="3"/>
  <c r="CJ4" i="3" s="1"/>
  <c r="CF4" i="3"/>
  <c r="CG4" i="3" s="1"/>
  <c r="CC4" i="3"/>
  <c r="CD4" i="3" s="1"/>
  <c r="BZ4" i="3"/>
  <c r="CA4" i="3" s="1"/>
  <c r="BW4" i="3"/>
  <c r="BX4" i="3" s="1"/>
  <c r="BT4" i="3"/>
  <c r="BU4" i="3" s="1"/>
  <c r="BQ4" i="3"/>
  <c r="BR4" i="3" s="1"/>
  <c r="BN4" i="3"/>
  <c r="BO4" i="3" s="1"/>
  <c r="BK4" i="3"/>
  <c r="BL4" i="3" s="1"/>
  <c r="BH4" i="3"/>
  <c r="BI4" i="3" s="1"/>
  <c r="BE4" i="3"/>
  <c r="BF4" i="3" s="1"/>
  <c r="BB4" i="3"/>
  <c r="BC4" i="3" s="1"/>
  <c r="AY4" i="3"/>
  <c r="AZ4" i="3" s="1"/>
  <c r="AV4" i="3"/>
  <c r="AW4" i="3" s="1"/>
  <c r="AS4" i="3"/>
  <c r="AT4" i="3" s="1"/>
  <c r="AP4" i="3"/>
  <c r="AQ4" i="3" s="1"/>
  <c r="AM4" i="3"/>
  <c r="AN4" i="3" s="1"/>
  <c r="AJ4" i="3"/>
  <c r="AK4" i="3" s="1"/>
  <c r="AG4" i="3"/>
  <c r="AH4" i="3" s="1"/>
  <c r="CO3" i="3"/>
  <c r="CP3" i="3" s="1"/>
  <c r="CL3" i="3"/>
  <c r="CM3" i="3" s="1"/>
  <c r="CI3" i="3"/>
  <c r="CJ3" i="3" s="1"/>
  <c r="CF3" i="3"/>
  <c r="CG3" i="3" s="1"/>
  <c r="CC3" i="3"/>
  <c r="CD3" i="3" s="1"/>
  <c r="BZ3" i="3"/>
  <c r="CA3" i="3" s="1"/>
  <c r="BW3" i="3"/>
  <c r="BX3" i="3" s="1"/>
  <c r="BT3" i="3"/>
  <c r="BU3" i="3" s="1"/>
  <c r="BQ3" i="3"/>
  <c r="BR3" i="3" s="1"/>
  <c r="BN3" i="3"/>
  <c r="BO3" i="3" s="1"/>
  <c r="BK3" i="3"/>
  <c r="BL3" i="3" s="1"/>
  <c r="BH3" i="3"/>
  <c r="BI3" i="3" s="1"/>
  <c r="BE3" i="3"/>
  <c r="BF3" i="3" s="1"/>
  <c r="BB3" i="3"/>
  <c r="BC3" i="3" s="1"/>
  <c r="AY3" i="3"/>
  <c r="AZ3" i="3" s="1"/>
  <c r="AV3" i="3"/>
  <c r="AW3" i="3" s="1"/>
  <c r="AS3" i="3"/>
  <c r="AT3" i="3" s="1"/>
  <c r="AP3" i="3"/>
  <c r="AQ3" i="3" s="1"/>
  <c r="AM3" i="3"/>
  <c r="AN3" i="3" s="1"/>
  <c r="AJ3" i="3"/>
  <c r="AG3" i="3"/>
  <c r="AH3" i="3" s="1"/>
  <c r="AK3" i="3" l="1"/>
  <c r="AK6" i="3"/>
  <c r="AH8" i="3"/>
  <c r="AK10" i="3"/>
  <c r="AH11" i="3"/>
  <c r="AH15" i="3"/>
  <c r="AH18" i="3"/>
  <c r="AH19" i="3"/>
  <c r="AH30" i="3"/>
  <c r="AH17" i="3"/>
  <c r="AH21" i="3"/>
  <c r="AH24" i="3"/>
  <c r="AH27" i="3"/>
</calcChain>
</file>

<file path=xl/sharedStrings.xml><?xml version="1.0" encoding="utf-8"?>
<sst xmlns="http://schemas.openxmlformats.org/spreadsheetml/2006/main" count="718" uniqueCount="318">
  <si>
    <t>ASP 7 RAGUSA</t>
  </si>
  <si>
    <t>CANNIZZARO CATANIA</t>
  </si>
  <si>
    <t>PAPARDO MESSINA</t>
  </si>
  <si>
    <t>PRINCIPIO ATTIVO</t>
  </si>
  <si>
    <t>Forma farmaceutica</t>
  </si>
  <si>
    <t>Dosaggio</t>
  </si>
  <si>
    <t>Via di somministazione</t>
  </si>
  <si>
    <t>Unità di misura</t>
  </si>
  <si>
    <t>Codice ATC</t>
  </si>
  <si>
    <t>Codice AIC</t>
  </si>
  <si>
    <t>Unità per confezione</t>
  </si>
  <si>
    <t>NOTE</t>
  </si>
  <si>
    <t>fabbisogno anno</t>
  </si>
  <si>
    <t xml:space="preserve">fabbisogno per tutta la durata contrattuale </t>
  </si>
  <si>
    <t>IMPORTO CONTRATTUALE</t>
  </si>
  <si>
    <t>fabbisogno per tutta la durata contrattuale</t>
  </si>
  <si>
    <t>C</t>
  </si>
  <si>
    <t>A</t>
  </si>
  <si>
    <t>Base asta unitaria IVA esclusa</t>
  </si>
  <si>
    <t>B</t>
  </si>
  <si>
    <t>CIG</t>
  </si>
  <si>
    <t>IRCS BONINO PULEJO MESSINA</t>
  </si>
  <si>
    <t>ISMETT PALERMO</t>
  </si>
  <si>
    <t>NOME COMMERCIALE</t>
  </si>
  <si>
    <t>ASP 1 AGRIGENTO</t>
  </si>
  <si>
    <t xml:space="preserve">ASP 2 CALTANISSETTA  </t>
  </si>
  <si>
    <t>ASP 3 CATANIA</t>
  </si>
  <si>
    <t>ASP 4 ENNA</t>
  </si>
  <si>
    <t>ASP 5 MESSINA</t>
  </si>
  <si>
    <t>ASP 6 PALERMO</t>
  </si>
  <si>
    <t>ASP 8 SIRACUSA</t>
  </si>
  <si>
    <t>ASP 9 TRAPANI</t>
  </si>
  <si>
    <t>ARNAS GARIBALDI DI CATANIA</t>
  </si>
  <si>
    <t>POLICLINICO RODOLICO S.MARCO DI CATANIA</t>
  </si>
  <si>
    <t>ARNAS CIVICO DI PALERMO</t>
  </si>
  <si>
    <t>VILLA SOFIA - CERVELLO PALERMO</t>
  </si>
  <si>
    <t>POLICLINICO G. MARTINO  DI MESSINA</t>
  </si>
  <si>
    <t>POLICLINICO V. GIACCONE DI PALERMO</t>
  </si>
  <si>
    <t>GIGLIO CEFALU'</t>
  </si>
  <si>
    <t>IRCS M.SS. TROINA</t>
  </si>
  <si>
    <t>99140282B8</t>
  </si>
  <si>
    <t>99140905E1</t>
  </si>
  <si>
    <t>9914120EA0</t>
  </si>
  <si>
    <t>4</t>
  </si>
  <si>
    <t>9914155B83</t>
  </si>
  <si>
    <t>5</t>
  </si>
  <si>
    <t>991424669D</t>
  </si>
  <si>
    <t>6</t>
  </si>
  <si>
    <t>9914253C62</t>
  </si>
  <si>
    <t>7</t>
  </si>
  <si>
    <t>9914271B3D</t>
  </si>
  <si>
    <t>8</t>
  </si>
  <si>
    <t>99142845F9</t>
  </si>
  <si>
    <t>9</t>
  </si>
  <si>
    <t>99143035A7</t>
  </si>
  <si>
    <t>10</t>
  </si>
  <si>
    <t>9914314EB8</t>
  </si>
  <si>
    <t>11</t>
  </si>
  <si>
    <t>9914419561</t>
  </si>
  <si>
    <t>12</t>
  </si>
  <si>
    <t>991443201D</t>
  </si>
  <si>
    <t>13</t>
  </si>
  <si>
    <t>9914446BA7</t>
  </si>
  <si>
    <t>14</t>
  </si>
  <si>
    <t>9915303EDE</t>
  </si>
  <si>
    <t>16</t>
  </si>
  <si>
    <t>9915192348</t>
  </si>
  <si>
    <t>17</t>
  </si>
  <si>
    <t>9915210223</t>
  </si>
  <si>
    <t>18</t>
  </si>
  <si>
    <t>9915215642</t>
  </si>
  <si>
    <t>19</t>
  </si>
  <si>
    <t>991523351D</t>
  </si>
  <si>
    <t>20</t>
  </si>
  <si>
    <t>9915246FD4</t>
  </si>
  <si>
    <t>21</t>
  </si>
  <si>
    <t>9915322E8C</t>
  </si>
  <si>
    <t>TOLVAPTAN</t>
  </si>
  <si>
    <t>POSACONAZOLO</t>
  </si>
  <si>
    <t>AZACITIDINA</t>
  </si>
  <si>
    <t>FULVESTRANT</t>
  </si>
  <si>
    <t>MICAFUNGIN</t>
  </si>
  <si>
    <t>AMBRISENTAN</t>
  </si>
  <si>
    <t>CINACALCET CLORIDRATO</t>
  </si>
  <si>
    <t>LEVOSIMENDAN</t>
  </si>
  <si>
    <t>ILOPROST SALE DI TROMETAMOLO</t>
  </si>
  <si>
    <t>CLOPIDOGREL/ACIDO ACETILSALICILICO</t>
  </si>
  <si>
    <t>SODIO OXIBATO</t>
  </si>
  <si>
    <t>ACIDO ARSENIOSO</t>
  </si>
  <si>
    <t>ACIDO ZOLEDRONICO MONOIDRATO</t>
  </si>
  <si>
    <t>PALIPERIDONE PALMITATO</t>
  </si>
  <si>
    <t>PEMETREXED DISODICO</t>
  </si>
  <si>
    <t>PACLITAXEL ALBUMINA</t>
  </si>
  <si>
    <t>PRASUGREL</t>
  </si>
  <si>
    <t xml:space="preserve">CABAZITAXEL </t>
  </si>
  <si>
    <t>COMPRESSE</t>
  </si>
  <si>
    <t>SOSPENSIONE</t>
  </si>
  <si>
    <t>FIALE</t>
  </si>
  <si>
    <t>SIRINGA PRERIEMPITA</t>
  </si>
  <si>
    <t>GOCCE</t>
  </si>
  <si>
    <t>CONCENTRATO PER SOLUZIONE PER INFUSIONE</t>
  </si>
  <si>
    <t>15 MG</t>
  </si>
  <si>
    <t>30 MG</t>
  </si>
  <si>
    <t>100 MG</t>
  </si>
  <si>
    <t>105 ML (40 MG/ML)</t>
  </si>
  <si>
    <t>4 ML (25 MG/ML)</t>
  </si>
  <si>
    <t>250 MG/5 ML</t>
  </si>
  <si>
    <t>10 MG</t>
  </si>
  <si>
    <t>5 MG</t>
  </si>
  <si>
    <t>60 MG</t>
  </si>
  <si>
    <t>90 MG</t>
  </si>
  <si>
    <t>12,5 MG</t>
  </si>
  <si>
    <t>50 MCG</t>
  </si>
  <si>
    <t>75 MG + 100 MG</t>
  </si>
  <si>
    <t>180 ML (500 MG/ML)</t>
  </si>
  <si>
    <t>10 ML (1 MG/ML)</t>
  </si>
  <si>
    <t>100 ML (5 MG)</t>
  </si>
  <si>
    <t>50 MG R.P.</t>
  </si>
  <si>
    <t>500 MG</t>
  </si>
  <si>
    <t>15 MG + 45 MG</t>
  </si>
  <si>
    <t>30 MG + 60 MG</t>
  </si>
  <si>
    <t>30 MG + 90 MG</t>
  </si>
  <si>
    <t>3 ML (20 MG/ML)</t>
  </si>
  <si>
    <t>COMPRESSA</t>
  </si>
  <si>
    <t>BUSTA/FLACONE</t>
  </si>
  <si>
    <t>FIALA</t>
  </si>
  <si>
    <t>SIRINGA</t>
  </si>
  <si>
    <t>FLACONE</t>
  </si>
  <si>
    <t>FLACONCINO</t>
  </si>
  <si>
    <t>C03XA01</t>
  </si>
  <si>
    <t>J02AC04</t>
  </si>
  <si>
    <t>L01BC07</t>
  </si>
  <si>
    <t>L02BA03</t>
  </si>
  <si>
    <t>J02AX05</t>
  </si>
  <si>
    <t>C02KX02</t>
  </si>
  <si>
    <t>H05BX01</t>
  </si>
  <si>
    <t>C01CX08</t>
  </si>
  <si>
    <t>B01AC11</t>
  </si>
  <si>
    <t>B01AC30</t>
  </si>
  <si>
    <t>N07XX04</t>
  </si>
  <si>
    <t>L01XX27</t>
  </si>
  <si>
    <t>M05BA08</t>
  </si>
  <si>
    <t>N05AX13</t>
  </si>
  <si>
    <t>L01BA04</t>
  </si>
  <si>
    <t>L01CD01</t>
  </si>
  <si>
    <t>B01AC22</t>
  </si>
  <si>
    <t>L01CD04</t>
  </si>
  <si>
    <t>ORALE</t>
  </si>
  <si>
    <t>S.C.</t>
  </si>
  <si>
    <t>I.M.</t>
  </si>
  <si>
    <t>Prezzo unitario di offerta IVA esclusa</t>
  </si>
  <si>
    <t>1950000</t>
  </si>
  <si>
    <t>039551015</t>
  </si>
  <si>
    <t>039551039</t>
  </si>
  <si>
    <t>047254053</t>
  </si>
  <si>
    <t>047603016</t>
  </si>
  <si>
    <t>048612016</t>
  </si>
  <si>
    <t>045435029</t>
  </si>
  <si>
    <t>049140027</t>
  </si>
  <si>
    <t>049140015</t>
  </si>
  <si>
    <t>048081032</t>
  </si>
  <si>
    <t>048081018</t>
  </si>
  <si>
    <t>046284016</t>
  </si>
  <si>
    <t>046284055</t>
  </si>
  <si>
    <t>046284081</t>
  </si>
  <si>
    <t>035108012</t>
  </si>
  <si>
    <t>047496017</t>
  </si>
  <si>
    <t>048430060</t>
  </si>
  <si>
    <t>036964017</t>
  </si>
  <si>
    <t>049056017</t>
  </si>
  <si>
    <t>042337016</t>
  </si>
  <si>
    <t>049737024</t>
  </si>
  <si>
    <t>044703015</t>
  </si>
  <si>
    <t>044703027</t>
  </si>
  <si>
    <t>039399011</t>
  </si>
  <si>
    <t>045597402</t>
  </si>
  <si>
    <t>045597186</t>
  </si>
  <si>
    <t>044202075</t>
  </si>
  <si>
    <t>044202101</t>
  </si>
  <si>
    <t>044202137</t>
  </si>
  <si>
    <t>048763015</t>
  </si>
  <si>
    <t>SAMSCA (Tolvaptan) Compresse orali da 15 mg. (compresse non divisibili) - Blister da 10 cpr.</t>
  </si>
  <si>
    <t>SAMSCA (Tolvaptan)  Compresse orali da 30 mg. (compresse non divisibili) - Blister da 10 cpr.</t>
  </si>
  <si>
    <t>POSACONAZOLO EG STADA - 100 mg - 24 compresse gastroresistenti</t>
  </si>
  <si>
    <t>24</t>
  </si>
  <si>
    <t>Posaconazolo Mylan 40mg/ml 105 ml sosp. orale 1 flac</t>
  </si>
  <si>
    <t>1</t>
  </si>
  <si>
    <t>Azacitidina betapharm 25 mg/ml, 1 flac. 100 mg</t>
  </si>
  <si>
    <t>Fulvestrant 250 mg soluz init, 2 sir 5 ml +2 aghi</t>
  </si>
  <si>
    <t>2</t>
  </si>
  <si>
    <t>Micafungina Hikma 100 mg</t>
  </si>
  <si>
    <t>E.V.</t>
  </si>
  <si>
    <t>Micafungina Hikma 50 mg</t>
  </si>
  <si>
    <t>50 MG</t>
  </si>
  <si>
    <t>Ambrisentan Mylan 10 mg 30 cps rivestite in blister</t>
  </si>
  <si>
    <t>30</t>
  </si>
  <si>
    <t>Ambrisentan Mylan 5 mg 30 cps rivestite in blister</t>
  </si>
  <si>
    <t>CINACALCET EG  30 mg compresse rivestite con film - 28 compresse</t>
  </si>
  <si>
    <t>28</t>
  </si>
  <si>
    <t>CINACALCET EG  60 mg compresse rivestite con film - 28 compresse</t>
  </si>
  <si>
    <t>CINACALCET EG  90 mg compresse rivestite con film - 28 compresse</t>
  </si>
  <si>
    <t>SIMDAX*IV 1FL 5 ML 2,5 MG/ML</t>
  </si>
  <si>
    <t>ILOPROST TEVA 1 FIALA 0,1 MG/ML 0,5 ML</t>
  </si>
  <si>
    <t>Clopidogrel e Acido Acetilsalicilico Mylan 75 mg/100 mg 28 cpr riv</t>
  </si>
  <si>
    <t>XYREM 500 mg/ml soluzione orale 1 flacone 180 ml</t>
  </si>
  <si>
    <t>TRIOSSIDO DI ARSENICO MEDAC 1MG/ML 10ML-  concentrato per soluzione per infusione - uso endovenoso</t>
  </si>
  <si>
    <t>ACIDO ZOLEDRONICO AL*1SAC 5MG</t>
  </si>
  <si>
    <t>PALMEUX</t>
  </si>
  <si>
    <t>ARMISARTE ( pemetrexed diacido) 25 MG/ML conc. per sol. per inf. 1 FL 4 ML</t>
  </si>
  <si>
    <t>ARMISARTE ( pemetrexed diacido) 25 MG/ML conc. per sol. per inf. 1 FL 20 ML</t>
  </si>
  <si>
    <t>ABRAXANE</t>
  </si>
  <si>
    <t>PRASUGREL TEVA 28 cpr riv 10 mg</t>
  </si>
  <si>
    <t>PRASUGREL TEVA  28 cpr riv 5 mg</t>
  </si>
  <si>
    <t>JINARC (Tolvaptan) Compresse orali da 15 mg + 45 mg  blister  56 cpr</t>
  </si>
  <si>
    <t>56</t>
  </si>
  <si>
    <t>JINARC (Tolvaptan) Compresse orali da 30 mg + 60 mg blister  56 cpr</t>
  </si>
  <si>
    <t>JINARC (Tolvaptan) Compresse orali da 30 mg + 90 mg blister  56 cpr</t>
  </si>
  <si>
    <t>Cabazitaxel 60 mg conc. e solv. sol. Infus., 1 flac.</t>
  </si>
  <si>
    <t>EX FACTORY</t>
  </si>
  <si>
    <t>OTSUKA PHARMACEUTICAL ITALY S.R.L.</t>
  </si>
  <si>
    <t>EG S.p.A.</t>
  </si>
  <si>
    <t>MYLAN ITALIA S.R.L.</t>
  </si>
  <si>
    <t>DR REDDY'S</t>
  </si>
  <si>
    <t xml:space="preserve">HIKMA ITALIA </t>
  </si>
  <si>
    <t>50</t>
  </si>
  <si>
    <t>ORION PHARMA SRL</t>
  </si>
  <si>
    <t>TEVA ITALIA SRL</t>
  </si>
  <si>
    <t>UCB PHARMA S.P.A.</t>
  </si>
  <si>
    <t>MEDAC PHARMA S.R.L. A SOCIO UNICO</t>
  </si>
  <si>
    <t>ETHYPHARM ITALY</t>
  </si>
  <si>
    <t>ADVANZ PHARMA ITALIA SRL</t>
  </si>
  <si>
    <t>BRISTOL-MYERS SQUIBB</t>
  </si>
  <si>
    <t xml:space="preserve">Ragione sociale concorrente </t>
  </si>
  <si>
    <t>P_iva</t>
  </si>
  <si>
    <t>Indirizzo</t>
  </si>
  <si>
    <t>Telefono</t>
  </si>
  <si>
    <t>Pec</t>
  </si>
  <si>
    <t>06516000962</t>
  </si>
  <si>
    <t>VIA FABIO FILZI ,29 ,MILANO ,MI</t>
  </si>
  <si>
    <t>0200632770</t>
  </si>
  <si>
    <t>gare-otsukaitaly@pec.it</t>
  </si>
  <si>
    <t>012432150154</t>
  </si>
  <si>
    <t>Via Pavia, 6, 20136 Milano MI</t>
  </si>
  <si>
    <t> 028310371</t>
  </si>
  <si>
    <t>egspa@legalmail.it</t>
  </si>
  <si>
    <t xml:space="preserve">Via Vittor Pisani n. 20 - 20124 Milano (MI) </t>
  </si>
  <si>
    <t xml:space="preserve">800959500 opzione 3 </t>
  </si>
  <si>
    <t xml:space="preserve">ufficio.gare@viatris.com </t>
  </si>
  <si>
    <t>01650760505</t>
  </si>
  <si>
    <t xml:space="preserve">PIAZZA SANTA MARIA BELTRADE, 1 Milano </t>
  </si>
  <si>
    <t>0270106808</t>
  </si>
  <si>
    <t>garedrreddyssrl@legalmail.it</t>
  </si>
  <si>
    <t>01620460186</t>
  </si>
  <si>
    <t>VIALE CERTOSA 10, 27100, PAVIA (PV)</t>
  </si>
  <si>
    <t>03821751801</t>
  </si>
  <si>
    <t>HIKMAGARE@REGISTERPEC.IT</t>
  </si>
  <si>
    <t>05941670969</t>
  </si>
  <si>
    <t>Via San Gregorio N.34  - MILANO</t>
  </si>
  <si>
    <t xml:space="preserve">02/67876130 </t>
  </si>
  <si>
    <t xml:space="preserve">infogare@orionpharma.com </t>
  </si>
  <si>
    <t>11654150157</t>
  </si>
  <si>
    <t>Piazzale Luigi Cadorna, n. 4  - 20123 MILANO</t>
  </si>
  <si>
    <t>028917981</t>
  </si>
  <si>
    <t xml:space="preserve">ufficio.commercialeospedaliero@tevaitalia.it </t>
  </si>
  <si>
    <t>00471770016</t>
  </si>
  <si>
    <t xml:space="preserve">Via Varesina n. 162 - 20156 Milano (MI) </t>
  </si>
  <si>
    <t>0230079238</t>
  </si>
  <si>
    <t>gare.ucb@legalmail.it</t>
  </si>
  <si>
    <t>11815361008</t>
  </si>
  <si>
    <t>Via Viggiano 90  - ROMA</t>
  </si>
  <si>
    <t xml:space="preserve">0651591241-61 </t>
  </si>
  <si>
    <t xml:space="preserve">gare@medacpharma.it
</t>
  </si>
  <si>
    <t>05331510288</t>
  </si>
  <si>
    <t>VIA SAN MARCO, 9 H  - PADOVA</t>
  </si>
  <si>
    <t>0492277208</t>
  </si>
  <si>
    <t>gare.ethypharm@pec.it</t>
  </si>
  <si>
    <t>06184490966</t>
  </si>
  <si>
    <t>Via de Castillia 23 - MILANO</t>
  </si>
  <si>
    <t>0260063037</t>
  </si>
  <si>
    <t>garepd@legalmail.it</t>
  </si>
  <si>
    <t>01726510595</t>
  </si>
  <si>
    <t>PIAZZALE DELL'INDUSTRIA 40/46 ,40/46 ,ROMA ,RM</t>
  </si>
  <si>
    <t>06503961</t>
  </si>
  <si>
    <t>ufficio.gare@cert.bms.com</t>
  </si>
  <si>
    <t>Numero Lotto</t>
  </si>
  <si>
    <t>Sub lotto</t>
  </si>
  <si>
    <t>11700</t>
  </si>
  <si>
    <t>195000</t>
  </si>
  <si>
    <t>1170</t>
  </si>
  <si>
    <t>78000</t>
  </si>
  <si>
    <t>15600</t>
  </si>
  <si>
    <t>7800</t>
  </si>
  <si>
    <t>19500</t>
  </si>
  <si>
    <t>780000</t>
  </si>
  <si>
    <t>312000</t>
  </si>
  <si>
    <t>97500</t>
  </si>
  <si>
    <t>58500</t>
  </si>
  <si>
    <t>19500000</t>
  </si>
  <si>
    <t>1950</t>
  </si>
  <si>
    <t>5850</t>
  </si>
  <si>
    <t>23400</t>
  </si>
  <si>
    <t>46800</t>
  </si>
  <si>
    <t>117000</t>
  </si>
  <si>
    <t>3120</t>
  </si>
  <si>
    <t>Quantità</t>
  </si>
  <si>
    <t>Base d'asta</t>
  </si>
  <si>
    <t>Totale offerto per lotto</t>
  </si>
  <si>
    <t>Totale offerto per prodotto</t>
  </si>
  <si>
    <t>Prezzo unitario di cessione al SSN IVA esclusa</t>
  </si>
  <si>
    <t>Classe di rimborsabilità</t>
  </si>
  <si>
    <t>H</t>
  </si>
  <si>
    <t>Prezzo di vendita al pubblico IVA inclusa</t>
  </si>
  <si>
    <t>IVA</t>
  </si>
  <si>
    <t>Sconto obbligatorio per legge (Tipologia prezzo di riferimento)</t>
  </si>
  <si>
    <t>Sconto offerto</t>
  </si>
  <si>
    <t>Sconto obbligatorio per legge</t>
  </si>
  <si>
    <t>All. n. 2_DD 161/2023_Prospetto fabbisogni_Procedura telematica per l'affidamento della fornitura in somministrazione, dei prodotti farmaceutici che hanno perso carattere di esclusività occorrenti alle Aziende SS.OO. della Regione Siciliana_RINEGOZIAZIONE 2023_N.GARA ANAC 9176578_COD INIZIATIVA 3633906 (36 MESI)</t>
  </si>
  <si>
    <t>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</si>
</sst>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164" formatCode="[$-410]General"/>
    <numFmt numFmtId="165" formatCode="#,##0.00\ _€"/>
    <numFmt numFmtId="166" formatCode="#,##0.00000\ &quot;€&quot;"/>
    <numFmt numFmtId="167" formatCode="#,##0.00\ &quot;€&quot;"/>
    <numFmt numFmtId="168" formatCode="#,##0\ _€"/>
    <numFmt numFmtId="169" formatCode="&quot;€&quot;\ #,##0.00"/>
    <numFmt numFmtId="170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0"/>
      <name val="Arial"/>
    </font>
    <font>
      <b/>
      <sz val="10"/>
      <color indexed="9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0" fontId="6" fillId="0" borderId="0" applyNumberFormat="0" applyFont="0" applyFill="0" applyBorder="0" applyAlignment="0" applyProtection="0"/>
    <xf numFmtId="0" fontId="7" fillId="0" borderId="0"/>
  </cellStyleXfs>
  <cellXfs count="52">
    <xf numFmtId="0" fontId="0" fillId="0" borderId="0" xfId="0"/>
    <xf numFmtId="165" fontId="0" fillId="0" borderId="0" xfId="0" applyNumberFormat="1"/>
    <xf numFmtId="166" fontId="3" fillId="7" borderId="1" xfId="0" applyNumberFormat="1" applyFont="1" applyFill="1" applyBorder="1" applyAlignment="1" applyProtection="1">
      <alignment horizontal="center" vertical="center"/>
      <protection locked="0"/>
    </xf>
    <xf numFmtId="166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66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/>
    <xf numFmtId="165" fontId="8" fillId="0" borderId="0" xfId="0" applyNumberFormat="1" applyFont="1" applyAlignment="1"/>
    <xf numFmtId="1" fontId="3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65" fontId="8" fillId="0" borderId="0" xfId="0" applyNumberFormat="1" applyFont="1"/>
    <xf numFmtId="168" fontId="5" fillId="0" borderId="3" xfId="0" applyNumberFormat="1" applyFont="1" applyBorder="1" applyAlignment="1" applyProtection="1">
      <alignment horizontal="center" vertical="center" wrapText="1"/>
      <protection locked="0"/>
    </xf>
    <xf numFmtId="168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166" fontId="8" fillId="0" borderId="0" xfId="0" applyNumberFormat="1" applyFont="1"/>
    <xf numFmtId="166" fontId="8" fillId="0" borderId="0" xfId="0" applyNumberFormat="1" applyFont="1" applyAlignment="1">
      <alignment horizontal="center" vertical="center"/>
    </xf>
    <xf numFmtId="1" fontId="8" fillId="0" borderId="0" xfId="0" applyNumberFormat="1" applyFont="1"/>
    <xf numFmtId="3" fontId="8" fillId="0" borderId="0" xfId="0" applyNumberFormat="1" applyFont="1"/>
    <xf numFmtId="167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7" borderId="1" xfId="1" applyNumberFormat="1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 wrapText="1"/>
      <protection locked="0"/>
    </xf>
    <xf numFmtId="169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9" fontId="10" fillId="0" borderId="1" xfId="0" applyNumberFormat="1" applyFont="1" applyBorder="1" applyAlignment="1">
      <alignment horizontal="center" vertical="center"/>
    </xf>
    <xf numFmtId="165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8" borderId="4" xfId="0" applyNumberFormat="1" applyFont="1" applyFill="1" applyBorder="1" applyAlignment="1" applyProtection="1">
      <alignment horizontal="left" vertical="center" wrapText="1"/>
      <protection locked="0"/>
    </xf>
    <xf numFmtId="165" fontId="2" fillId="8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8" borderId="2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Excel Built-in Normal" xfId="2" xr:uid="{00000000-0005-0000-0000-000000000000}"/>
    <cellStyle name="Normale" xfId="0" builtinId="0"/>
    <cellStyle name="Normale 2" xfId="4" xr:uid="{00000000-0005-0000-0000-000002000000}"/>
    <cellStyle name="Normale 3" xfId="3" xr:uid="{00000000-0005-0000-0000-000003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epd@legalmail.i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are.ethypharm@pec.it" TargetMode="External"/><Relationship Id="rId1" Type="http://schemas.openxmlformats.org/officeDocument/2006/relationships/hyperlink" Target="mailto:egspa@legalmail.it" TargetMode="External"/><Relationship Id="rId6" Type="http://schemas.openxmlformats.org/officeDocument/2006/relationships/hyperlink" Target="mailto:egspa@legalmail.it" TargetMode="External"/><Relationship Id="rId5" Type="http://schemas.openxmlformats.org/officeDocument/2006/relationships/hyperlink" Target="mailto:egspa@legalmail.it" TargetMode="External"/><Relationship Id="rId4" Type="http://schemas.openxmlformats.org/officeDocument/2006/relationships/hyperlink" Target="mailto:egspa@legal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1"/>
  <sheetViews>
    <sheetView tabSelected="1" zoomScale="89" zoomScaleNormal="89" workbookViewId="0">
      <pane xSplit="2" ySplit="2" topLeftCell="CK3" activePane="bottomRight" state="frozen"/>
      <selection pane="topRight" activeCell="C1" sqref="C1"/>
      <selection pane="bottomLeft" activeCell="A3" sqref="A3"/>
      <selection pane="bottomRight" activeCell="CR18" sqref="CR18"/>
    </sheetView>
  </sheetViews>
  <sheetFormatPr defaultColWidth="9.109375" defaultRowHeight="14.4" x14ac:dyDescent="0.3"/>
  <cols>
    <col min="1" max="1" width="11.109375" style="23" customWidth="1"/>
    <col min="2" max="2" width="11.44140625" style="23" customWidth="1"/>
    <col min="3" max="3" width="16.33203125" style="23" customWidth="1"/>
    <col min="4" max="7" width="28.44140625" style="11" customWidth="1"/>
    <col min="8" max="15" width="16.33203125" style="23" customWidth="1"/>
    <col min="16" max="16" width="29.6640625" style="11" customWidth="1"/>
    <col min="17" max="17" width="32.44140625" style="11" customWidth="1"/>
    <col min="18" max="19" width="20.44140625" style="11" customWidth="1"/>
    <col min="20" max="20" width="27.109375" style="11" customWidth="1"/>
    <col min="21" max="21" width="14.6640625" style="23" customWidth="1"/>
    <col min="22" max="22" width="26.33203125" style="11" customWidth="1"/>
    <col min="23" max="29" width="14.6640625" style="23" customWidth="1"/>
    <col min="30" max="30" width="21.33203125" style="11" customWidth="1"/>
    <col min="31" max="31" width="30.6640625" style="25" customWidth="1"/>
    <col min="32" max="32" width="10.88671875" style="26" customWidth="1"/>
    <col min="33" max="33" width="12.33203125" style="26" customWidth="1"/>
    <col min="34" max="34" width="17.44140625" style="24" customWidth="1"/>
    <col min="35" max="35" width="9.88671875" style="26" customWidth="1"/>
    <col min="36" max="36" width="10.6640625" style="26" customWidth="1"/>
    <col min="37" max="37" width="15.88671875" style="24" customWidth="1"/>
    <col min="38" max="38" width="10.88671875" style="26" customWidth="1"/>
    <col min="39" max="39" width="11.88671875" style="26" customWidth="1"/>
    <col min="40" max="40" width="17.44140625" style="24" customWidth="1"/>
    <col min="41" max="41" width="10.88671875" style="26" customWidth="1"/>
    <col min="42" max="42" width="10.6640625" style="26" customWidth="1"/>
    <col min="43" max="43" width="15.88671875" style="24" customWidth="1"/>
    <col min="44" max="45" width="9.88671875" style="26" customWidth="1"/>
    <col min="46" max="46" width="14.88671875" style="24" customWidth="1"/>
    <col min="47" max="47" width="13.44140625" style="26" customWidth="1"/>
    <col min="48" max="48" width="14.6640625" style="26" customWidth="1"/>
    <col min="49" max="49" width="21.109375" style="24" customWidth="1"/>
    <col min="50" max="50" width="8.109375" style="26" customWidth="1"/>
    <col min="51" max="51" width="9" style="26" customWidth="1"/>
    <col min="52" max="52" width="19.88671875" style="24" customWidth="1"/>
    <col min="53" max="53" width="8.109375" style="26" customWidth="1"/>
    <col min="54" max="54" width="9.88671875" style="26" customWidth="1"/>
    <col min="55" max="55" width="14.88671875" style="24" customWidth="1"/>
    <col min="56" max="56" width="8.109375" style="26" customWidth="1"/>
    <col min="57" max="57" width="9.88671875" style="26" customWidth="1"/>
    <col min="58" max="58" width="15.88671875" style="24" customWidth="1"/>
    <col min="59" max="59" width="10.44140625" style="26" customWidth="1"/>
    <col min="60" max="60" width="9.88671875" style="26" customWidth="1"/>
    <col min="61" max="61" width="17" style="24" customWidth="1"/>
    <col min="62" max="63" width="12" style="26" customWidth="1"/>
    <col min="64" max="64" width="15.88671875" style="24" customWidth="1"/>
    <col min="65" max="65" width="14.33203125" style="26" customWidth="1"/>
    <col min="66" max="66" width="15.44140625" style="26" customWidth="1"/>
    <col min="67" max="67" width="24.6640625" style="24" customWidth="1"/>
    <col min="68" max="69" width="12" style="26" customWidth="1"/>
    <col min="70" max="70" width="17.44140625" style="24" customWidth="1"/>
    <col min="71" max="72" width="12" style="26" customWidth="1"/>
    <col min="73" max="73" width="15.88671875" style="24" customWidth="1"/>
    <col min="74" max="74" width="10.88671875" style="26" customWidth="1"/>
    <col min="75" max="75" width="12" style="26" customWidth="1"/>
    <col min="76" max="76" width="17.44140625" style="24" customWidth="1"/>
    <col min="77" max="78" width="10.88671875" style="26" customWidth="1"/>
    <col min="79" max="79" width="15.88671875" style="24" customWidth="1"/>
    <col min="80" max="80" width="9.88671875" style="26" customWidth="1"/>
    <col min="81" max="81" width="10.88671875" style="26" customWidth="1"/>
    <col min="82" max="82" width="21.33203125" style="24" customWidth="1"/>
    <col min="83" max="83" width="9.88671875" style="26" customWidth="1"/>
    <col min="84" max="84" width="10.88671875" style="26" customWidth="1"/>
    <col min="85" max="85" width="21.33203125" style="24" customWidth="1"/>
    <col min="86" max="86" width="9.88671875" style="26" customWidth="1"/>
    <col min="87" max="87" width="10.88671875" style="26" customWidth="1"/>
    <col min="88" max="88" width="21.33203125" style="24" customWidth="1"/>
    <col min="89" max="89" width="9.88671875" style="26" customWidth="1"/>
    <col min="90" max="90" width="10.88671875" style="26" customWidth="1"/>
    <col min="91" max="91" width="21.33203125" style="24" customWidth="1"/>
    <col min="92" max="92" width="10.44140625" style="26" customWidth="1"/>
    <col min="93" max="93" width="10.88671875" style="26" customWidth="1"/>
    <col min="94" max="94" width="21.33203125" style="24" customWidth="1"/>
    <col min="95" max="95" width="16" style="27" customWidth="1"/>
    <col min="96" max="96" width="22.109375" style="11" customWidth="1"/>
    <col min="97" max="97" width="9.109375" style="11"/>
    <col min="98" max="16384" width="9.109375" style="1"/>
  </cols>
  <sheetData>
    <row r="1" spans="1:97" s="8" customFormat="1" ht="70.5" customHeight="1" x14ac:dyDescent="0.3">
      <c r="A1" s="43" t="s">
        <v>316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5"/>
      <c r="AE1" s="2"/>
      <c r="AF1" s="46" t="s">
        <v>24</v>
      </c>
      <c r="AG1" s="46"/>
      <c r="AH1" s="47"/>
      <c r="AI1" s="46" t="s">
        <v>25</v>
      </c>
      <c r="AJ1" s="46"/>
      <c r="AK1" s="47"/>
      <c r="AL1" s="46" t="s">
        <v>26</v>
      </c>
      <c r="AM1" s="46"/>
      <c r="AN1" s="47"/>
      <c r="AO1" s="46" t="s">
        <v>27</v>
      </c>
      <c r="AP1" s="46"/>
      <c r="AQ1" s="47"/>
      <c r="AR1" s="46" t="s">
        <v>28</v>
      </c>
      <c r="AS1" s="46"/>
      <c r="AT1" s="47"/>
      <c r="AU1" s="46" t="s">
        <v>29</v>
      </c>
      <c r="AV1" s="46"/>
      <c r="AW1" s="47"/>
      <c r="AX1" s="48" t="s">
        <v>0</v>
      </c>
      <c r="AY1" s="48"/>
      <c r="AZ1" s="49"/>
      <c r="BA1" s="46" t="s">
        <v>30</v>
      </c>
      <c r="BB1" s="46"/>
      <c r="BC1" s="47"/>
      <c r="BD1" s="46" t="s">
        <v>31</v>
      </c>
      <c r="BE1" s="46"/>
      <c r="BF1" s="47"/>
      <c r="BG1" s="46" t="s">
        <v>1</v>
      </c>
      <c r="BH1" s="46"/>
      <c r="BI1" s="47"/>
      <c r="BJ1" s="41" t="s">
        <v>32</v>
      </c>
      <c r="BK1" s="41"/>
      <c r="BL1" s="42"/>
      <c r="BM1" s="46" t="s">
        <v>33</v>
      </c>
      <c r="BN1" s="46"/>
      <c r="BO1" s="47"/>
      <c r="BP1" s="50" t="s">
        <v>34</v>
      </c>
      <c r="BQ1" s="50"/>
      <c r="BR1" s="51"/>
      <c r="BS1" s="46" t="s">
        <v>35</v>
      </c>
      <c r="BT1" s="46"/>
      <c r="BU1" s="47"/>
      <c r="BV1" s="46" t="s">
        <v>36</v>
      </c>
      <c r="BW1" s="46"/>
      <c r="BX1" s="47"/>
      <c r="BY1" s="46" t="s">
        <v>37</v>
      </c>
      <c r="BZ1" s="46"/>
      <c r="CA1" s="47"/>
      <c r="CB1" s="41" t="s">
        <v>2</v>
      </c>
      <c r="CC1" s="41"/>
      <c r="CD1" s="42"/>
      <c r="CE1" s="41" t="s">
        <v>38</v>
      </c>
      <c r="CF1" s="41"/>
      <c r="CG1" s="42"/>
      <c r="CH1" s="41" t="s">
        <v>21</v>
      </c>
      <c r="CI1" s="41"/>
      <c r="CJ1" s="42"/>
      <c r="CK1" s="41" t="s">
        <v>39</v>
      </c>
      <c r="CL1" s="41"/>
      <c r="CM1" s="42"/>
      <c r="CN1" s="41" t="s">
        <v>22</v>
      </c>
      <c r="CO1" s="41"/>
      <c r="CP1" s="42"/>
      <c r="CQ1" s="38"/>
      <c r="CR1" s="9"/>
      <c r="CS1" s="9"/>
    </row>
    <row r="2" spans="1:97" ht="84.6" x14ac:dyDescent="0.3">
      <c r="A2" s="33" t="s">
        <v>284</v>
      </c>
      <c r="B2" s="33" t="s">
        <v>285</v>
      </c>
      <c r="C2" s="33" t="s">
        <v>20</v>
      </c>
      <c r="D2" s="33" t="s">
        <v>232</v>
      </c>
      <c r="E2" s="33" t="s">
        <v>233</v>
      </c>
      <c r="F2" s="33" t="s">
        <v>234</v>
      </c>
      <c r="G2" s="33" t="s">
        <v>235</v>
      </c>
      <c r="H2" s="33" t="s">
        <v>236</v>
      </c>
      <c r="I2" s="33" t="s">
        <v>304</v>
      </c>
      <c r="J2" s="33" t="s">
        <v>305</v>
      </c>
      <c r="K2" s="33" t="s">
        <v>150</v>
      </c>
      <c r="L2" s="33" t="s">
        <v>307</v>
      </c>
      <c r="M2" s="33" t="s">
        <v>306</v>
      </c>
      <c r="N2" s="33" t="s">
        <v>308</v>
      </c>
      <c r="O2" s="33" t="s">
        <v>8</v>
      </c>
      <c r="P2" s="33" t="s">
        <v>3</v>
      </c>
      <c r="Q2" s="33" t="s">
        <v>4</v>
      </c>
      <c r="R2" s="33" t="s">
        <v>5</v>
      </c>
      <c r="S2" s="33" t="s">
        <v>7</v>
      </c>
      <c r="T2" s="33" t="s">
        <v>6</v>
      </c>
      <c r="U2" s="33" t="s">
        <v>23</v>
      </c>
      <c r="V2" s="33" t="s">
        <v>9</v>
      </c>
      <c r="W2" s="33" t="s">
        <v>10</v>
      </c>
      <c r="X2" s="33" t="s">
        <v>309</v>
      </c>
      <c r="Y2" s="33" t="s">
        <v>311</v>
      </c>
      <c r="Z2" s="33" t="s">
        <v>312</v>
      </c>
      <c r="AA2" s="33" t="s">
        <v>313</v>
      </c>
      <c r="AB2" s="33" t="s">
        <v>314</v>
      </c>
      <c r="AC2" s="33" t="s">
        <v>315</v>
      </c>
      <c r="AD2" s="33" t="s">
        <v>11</v>
      </c>
      <c r="AE2" s="3" t="s">
        <v>18</v>
      </c>
      <c r="AF2" s="4" t="s">
        <v>12</v>
      </c>
      <c r="AG2" s="5" t="s">
        <v>13</v>
      </c>
      <c r="AH2" s="6" t="s">
        <v>14</v>
      </c>
      <c r="AI2" s="4" t="s">
        <v>12</v>
      </c>
      <c r="AJ2" s="5" t="s">
        <v>13</v>
      </c>
      <c r="AK2" s="6" t="s">
        <v>14</v>
      </c>
      <c r="AL2" s="4" t="s">
        <v>12</v>
      </c>
      <c r="AM2" s="5" t="s">
        <v>13</v>
      </c>
      <c r="AN2" s="6" t="s">
        <v>14</v>
      </c>
      <c r="AO2" s="4" t="s">
        <v>12</v>
      </c>
      <c r="AP2" s="5" t="s">
        <v>15</v>
      </c>
      <c r="AQ2" s="6" t="s">
        <v>14</v>
      </c>
      <c r="AR2" s="4" t="s">
        <v>12</v>
      </c>
      <c r="AS2" s="5" t="s">
        <v>13</v>
      </c>
      <c r="AT2" s="6" t="s">
        <v>14</v>
      </c>
      <c r="AU2" s="4" t="s">
        <v>12</v>
      </c>
      <c r="AV2" s="5" t="s">
        <v>15</v>
      </c>
      <c r="AW2" s="6" t="s">
        <v>14</v>
      </c>
      <c r="AX2" s="10" t="s">
        <v>12</v>
      </c>
      <c r="AY2" s="5" t="s">
        <v>13</v>
      </c>
      <c r="AZ2" s="6" t="s">
        <v>14</v>
      </c>
      <c r="BA2" s="4" t="s">
        <v>12</v>
      </c>
      <c r="BB2" s="5" t="s">
        <v>13</v>
      </c>
      <c r="BC2" s="6" t="s">
        <v>14</v>
      </c>
      <c r="BD2" s="4" t="s">
        <v>12</v>
      </c>
      <c r="BE2" s="5" t="s">
        <v>15</v>
      </c>
      <c r="BF2" s="6" t="s">
        <v>14</v>
      </c>
      <c r="BG2" s="4" t="s">
        <v>12</v>
      </c>
      <c r="BH2" s="5" t="s">
        <v>13</v>
      </c>
      <c r="BI2" s="6" t="s">
        <v>14</v>
      </c>
      <c r="BJ2" s="4" t="s">
        <v>12</v>
      </c>
      <c r="BK2" s="5" t="s">
        <v>13</v>
      </c>
      <c r="BL2" s="6" t="s">
        <v>14</v>
      </c>
      <c r="BM2" s="4" t="s">
        <v>12</v>
      </c>
      <c r="BN2" s="5" t="s">
        <v>15</v>
      </c>
      <c r="BO2" s="6" t="s">
        <v>14</v>
      </c>
      <c r="BP2" s="4" t="s">
        <v>12</v>
      </c>
      <c r="BQ2" s="5" t="s">
        <v>13</v>
      </c>
      <c r="BR2" s="6" t="s">
        <v>14</v>
      </c>
      <c r="BS2" s="4" t="s">
        <v>12</v>
      </c>
      <c r="BT2" s="5" t="s">
        <v>13</v>
      </c>
      <c r="BU2" s="6" t="s">
        <v>14</v>
      </c>
      <c r="BV2" s="4" t="s">
        <v>12</v>
      </c>
      <c r="BW2" s="5" t="s">
        <v>13</v>
      </c>
      <c r="BX2" s="7" t="s">
        <v>14</v>
      </c>
      <c r="BY2" s="4" t="s">
        <v>12</v>
      </c>
      <c r="BZ2" s="5" t="s">
        <v>13</v>
      </c>
      <c r="CA2" s="7" t="s">
        <v>14</v>
      </c>
      <c r="CB2" s="4" t="s">
        <v>12</v>
      </c>
      <c r="CC2" s="5" t="s">
        <v>13</v>
      </c>
      <c r="CD2" s="7" t="s">
        <v>14</v>
      </c>
      <c r="CE2" s="4" t="s">
        <v>12</v>
      </c>
      <c r="CF2" s="5" t="s">
        <v>13</v>
      </c>
      <c r="CG2" s="7" t="s">
        <v>14</v>
      </c>
      <c r="CH2" s="4" t="s">
        <v>12</v>
      </c>
      <c r="CI2" s="5" t="s">
        <v>13</v>
      </c>
      <c r="CJ2" s="7" t="s">
        <v>14</v>
      </c>
      <c r="CK2" s="4" t="s">
        <v>12</v>
      </c>
      <c r="CL2" s="5" t="s">
        <v>13</v>
      </c>
      <c r="CM2" s="7" t="s">
        <v>14</v>
      </c>
      <c r="CN2" s="4" t="s">
        <v>12</v>
      </c>
      <c r="CO2" s="5" t="s">
        <v>13</v>
      </c>
      <c r="CP2" s="7" t="s">
        <v>14</v>
      </c>
      <c r="CQ2" s="39" t="s">
        <v>317</v>
      </c>
    </row>
    <row r="3" spans="1:97" x14ac:dyDescent="0.3">
      <c r="A3" s="34">
        <v>1</v>
      </c>
      <c r="B3" s="34" t="s">
        <v>17</v>
      </c>
      <c r="C3" s="34" t="s">
        <v>40</v>
      </c>
      <c r="D3" s="34" t="s">
        <v>219</v>
      </c>
      <c r="E3" s="34" t="s">
        <v>237</v>
      </c>
      <c r="F3" s="34" t="s">
        <v>238</v>
      </c>
      <c r="G3" s="34" t="s">
        <v>239</v>
      </c>
      <c r="H3" s="34" t="s">
        <v>240</v>
      </c>
      <c r="I3" s="34" t="s">
        <v>286</v>
      </c>
      <c r="J3" s="35">
        <v>50</v>
      </c>
      <c r="K3" s="35">
        <v>31.617570000000001</v>
      </c>
      <c r="L3" s="35">
        <v>369925.56900000002</v>
      </c>
      <c r="M3" s="40">
        <v>739851.13800000004</v>
      </c>
      <c r="N3" s="36">
        <v>63.003999999999998</v>
      </c>
      <c r="O3" s="34" t="s">
        <v>129</v>
      </c>
      <c r="P3" s="34" t="s">
        <v>77</v>
      </c>
      <c r="Q3" s="34" t="s">
        <v>95</v>
      </c>
      <c r="R3" s="34" t="s">
        <v>101</v>
      </c>
      <c r="S3" s="34" t="s">
        <v>147</v>
      </c>
      <c r="T3" s="34" t="s">
        <v>123</v>
      </c>
      <c r="U3" s="34" t="s">
        <v>181</v>
      </c>
      <c r="V3" s="34" t="s">
        <v>152</v>
      </c>
      <c r="W3" s="34" t="s">
        <v>55</v>
      </c>
      <c r="X3" s="34" t="s">
        <v>310</v>
      </c>
      <c r="Y3" s="36">
        <v>1161.79</v>
      </c>
      <c r="Z3" s="34" t="s">
        <v>55</v>
      </c>
      <c r="AA3" s="34" t="s">
        <v>218</v>
      </c>
      <c r="AB3" s="36">
        <v>70.064019999999999</v>
      </c>
      <c r="AC3" s="36">
        <v>40.35</v>
      </c>
      <c r="AD3" s="34"/>
      <c r="AE3" s="28">
        <v>31.617570000000001</v>
      </c>
      <c r="AF3" s="12">
        <v>200</v>
      </c>
      <c r="AG3" s="5">
        <f t="shared" ref="AG3:AG31" si="0">TRUNC((AF3/12*36),0)</f>
        <v>600</v>
      </c>
      <c r="AH3" s="6">
        <f t="shared" ref="AH3:AH31" si="1">AG3*AE3</f>
        <v>18970.542000000001</v>
      </c>
      <c r="AI3" s="13"/>
      <c r="AJ3" s="5">
        <f t="shared" ref="AJ3:AJ31" si="2">TRUNC((AI3/12*36),0)</f>
        <v>0</v>
      </c>
      <c r="AK3" s="6">
        <f t="shared" ref="AK3:AK31" si="3">AJ3*AE3</f>
        <v>0</v>
      </c>
      <c r="AL3" s="14">
        <v>150</v>
      </c>
      <c r="AM3" s="5">
        <f t="shared" ref="AM3:AM31" si="4">TRUNC((AL3/12*36),0)</f>
        <v>450</v>
      </c>
      <c r="AN3" s="6">
        <f t="shared" ref="AN3:AN31" si="5">AM3*AE3</f>
        <v>14227.906500000001</v>
      </c>
      <c r="AO3" s="14"/>
      <c r="AP3" s="5">
        <f t="shared" ref="AP3:AP31" si="6">TRUNC((AO3/12*36),0)</f>
        <v>0</v>
      </c>
      <c r="AQ3" s="6">
        <f t="shared" ref="AQ3:AQ31" si="7">AP3*AE3</f>
        <v>0</v>
      </c>
      <c r="AR3" s="14">
        <v>40</v>
      </c>
      <c r="AS3" s="5">
        <f t="shared" ref="AS3:AS31" si="8">TRUNC((AR3/12*36),0)</f>
        <v>120</v>
      </c>
      <c r="AT3" s="6">
        <f t="shared" ref="AT3:AT31" si="9">AS3*AE3</f>
        <v>3794.1084000000001</v>
      </c>
      <c r="AU3" s="14"/>
      <c r="AV3" s="5">
        <f t="shared" ref="AV3:AV31" si="10">TRUNC((AU3/12*36),0)</f>
        <v>0</v>
      </c>
      <c r="AW3" s="6">
        <f t="shared" ref="AW3:AW31" si="11">AV3*AE3</f>
        <v>0</v>
      </c>
      <c r="AX3" s="14">
        <v>400</v>
      </c>
      <c r="AY3" s="5">
        <f t="shared" ref="AY3:AY31" si="12">TRUNC((AX3/12*36),0)</f>
        <v>1200</v>
      </c>
      <c r="AZ3" s="6">
        <f t="shared" ref="AZ3:AZ31" si="13">AY3*AE3</f>
        <v>37941.084000000003</v>
      </c>
      <c r="BA3" s="14">
        <v>100</v>
      </c>
      <c r="BB3" s="5">
        <f t="shared" ref="BB3:BB31" si="14">TRUNC((BA3/12*36),0)</f>
        <v>300</v>
      </c>
      <c r="BC3" s="6">
        <f t="shared" ref="BC3:BC31" si="15">BB3*AE3</f>
        <v>9485.2710000000006</v>
      </c>
      <c r="BD3" s="14">
        <v>100</v>
      </c>
      <c r="BE3" s="5">
        <f t="shared" ref="BE3:BE31" si="16">TRUNC((BD3/12*36),0)</f>
        <v>300</v>
      </c>
      <c r="BF3" s="6">
        <f t="shared" ref="BF3:BF31" si="17">BE3*AE3</f>
        <v>9485.2710000000006</v>
      </c>
      <c r="BG3" s="14">
        <v>50</v>
      </c>
      <c r="BH3" s="5">
        <f t="shared" ref="BH3:BH31" si="18">TRUNC((BG3/12*36),0)</f>
        <v>150</v>
      </c>
      <c r="BI3" s="6">
        <f t="shared" ref="BI3:BI31" si="19">BH3*AE3</f>
        <v>4742.6355000000003</v>
      </c>
      <c r="BJ3" s="14">
        <v>100</v>
      </c>
      <c r="BK3" s="5">
        <f t="shared" ref="BK3:BK31" si="20">TRUNC((BJ3/12*36),0)</f>
        <v>300</v>
      </c>
      <c r="BL3" s="6">
        <f t="shared" ref="BL3:BL31" si="21">BK3*AE3</f>
        <v>9485.2710000000006</v>
      </c>
      <c r="BM3" s="14">
        <v>300</v>
      </c>
      <c r="BN3" s="5">
        <f t="shared" ref="BN3:BN31" si="22">TRUNC((BM3/12*36),0)</f>
        <v>900</v>
      </c>
      <c r="BO3" s="6">
        <f t="shared" ref="BO3:BO31" si="23">BN3*AE3</f>
        <v>28455.813000000002</v>
      </c>
      <c r="BP3" s="14"/>
      <c r="BQ3" s="5">
        <f t="shared" ref="BQ3:BQ31" si="24">TRUNC((BP3/12*36),0)</f>
        <v>0</v>
      </c>
      <c r="BR3" s="6">
        <f t="shared" ref="BR3:BR31" si="25">BQ3*AE3</f>
        <v>0</v>
      </c>
      <c r="BS3" s="14">
        <v>500</v>
      </c>
      <c r="BT3" s="5">
        <f t="shared" ref="BT3:BT31" si="26">TRUNC((BS3/12*36),0)</f>
        <v>1500</v>
      </c>
      <c r="BU3" s="6">
        <f t="shared" ref="BU3:BU31" si="27">BT3*AE3</f>
        <v>47426.355000000003</v>
      </c>
      <c r="BV3" s="14"/>
      <c r="BW3" s="5">
        <f t="shared" ref="BW3:BW31" si="28">TRUNC((BV3/12*36),0)</f>
        <v>0</v>
      </c>
      <c r="BX3" s="7">
        <f t="shared" ref="BX3:BX31" si="29">BW3*AE3</f>
        <v>0</v>
      </c>
      <c r="BY3" s="14">
        <v>50</v>
      </c>
      <c r="BZ3" s="5">
        <f t="shared" ref="BZ3:BZ31" si="30">TRUNC((BY3/12*36),0)</f>
        <v>150</v>
      </c>
      <c r="CA3" s="7">
        <f t="shared" ref="CA3:CA31" si="31">BZ3*AE3</f>
        <v>4742.6355000000003</v>
      </c>
      <c r="CB3" s="14"/>
      <c r="CC3" s="5">
        <f t="shared" ref="CC3:CC31" si="32">TRUNC((CB3/12*36),0)</f>
        <v>0</v>
      </c>
      <c r="CD3" s="7">
        <f t="shared" ref="CD3:CD31" si="33">CC3*AE3</f>
        <v>0</v>
      </c>
      <c r="CE3" s="14"/>
      <c r="CF3" s="5">
        <f t="shared" ref="CF3:CF31" si="34">TRUNC((CE3/12*36),0)</f>
        <v>0</v>
      </c>
      <c r="CG3" s="7">
        <f t="shared" ref="CG3:CG31" si="35">CF3*AE3</f>
        <v>0</v>
      </c>
      <c r="CH3" s="14">
        <v>210</v>
      </c>
      <c r="CI3" s="5">
        <f t="shared" ref="CI3:CI31" si="36">TRUNC((CH3/12*36),0)</f>
        <v>630</v>
      </c>
      <c r="CJ3" s="7">
        <f t="shared" ref="CJ3:CJ31" si="37">CI3*AE3</f>
        <v>19919.069100000001</v>
      </c>
      <c r="CK3" s="14"/>
      <c r="CL3" s="5">
        <f t="shared" ref="CL3:CL31" si="38">TRUNC((CK3/12*36),0)</f>
        <v>0</v>
      </c>
      <c r="CM3" s="7">
        <f t="shared" ref="CM3:CM31" si="39">CL3*AE3</f>
        <v>0</v>
      </c>
      <c r="CN3" s="14"/>
      <c r="CO3" s="5">
        <f t="shared" ref="CO3:CO31" si="40">TRUNC((CN3/12*36),0)</f>
        <v>0</v>
      </c>
      <c r="CP3" s="7">
        <f t="shared" ref="CP3:CP31" si="41">CO3*AE3</f>
        <v>0</v>
      </c>
      <c r="CQ3" s="39">
        <v>5100</v>
      </c>
      <c r="CR3" s="32"/>
    </row>
    <row r="4" spans="1:97" x14ac:dyDescent="0.3">
      <c r="A4" s="34">
        <v>1</v>
      </c>
      <c r="B4" s="34" t="s">
        <v>19</v>
      </c>
      <c r="C4" s="34" t="s">
        <v>40</v>
      </c>
      <c r="D4" s="34" t="s">
        <v>219</v>
      </c>
      <c r="E4" s="34" t="s">
        <v>237</v>
      </c>
      <c r="F4" s="34" t="s">
        <v>238</v>
      </c>
      <c r="G4" s="34" t="s">
        <v>239</v>
      </c>
      <c r="H4" s="34" t="s">
        <v>240</v>
      </c>
      <c r="I4" s="34" t="s">
        <v>286</v>
      </c>
      <c r="J4" s="35">
        <v>50</v>
      </c>
      <c r="K4" s="35">
        <v>31.617570000000001</v>
      </c>
      <c r="L4" s="35">
        <v>369925.56900000002</v>
      </c>
      <c r="M4" s="40"/>
      <c r="N4" s="36">
        <v>63.003999999999998</v>
      </c>
      <c r="O4" s="34" t="s">
        <v>129</v>
      </c>
      <c r="P4" s="34" t="s">
        <v>77</v>
      </c>
      <c r="Q4" s="34" t="s">
        <v>95</v>
      </c>
      <c r="R4" s="34" t="s">
        <v>102</v>
      </c>
      <c r="S4" s="34" t="s">
        <v>147</v>
      </c>
      <c r="T4" s="34" t="s">
        <v>123</v>
      </c>
      <c r="U4" s="34" t="s">
        <v>182</v>
      </c>
      <c r="V4" s="34" t="s">
        <v>153</v>
      </c>
      <c r="W4" s="34" t="s">
        <v>55</v>
      </c>
      <c r="X4" s="34" t="s">
        <v>310</v>
      </c>
      <c r="Y4" s="36">
        <v>1161.79</v>
      </c>
      <c r="Z4" s="34" t="s">
        <v>55</v>
      </c>
      <c r="AA4" s="34" t="s">
        <v>218</v>
      </c>
      <c r="AB4" s="36">
        <v>70.064019999999999</v>
      </c>
      <c r="AC4" s="36">
        <v>40.35</v>
      </c>
      <c r="AD4" s="34"/>
      <c r="AE4" s="29">
        <v>31.617570000000001</v>
      </c>
      <c r="AF4" s="14">
        <v>400</v>
      </c>
      <c r="AG4" s="5">
        <f t="shared" si="0"/>
        <v>1200</v>
      </c>
      <c r="AH4" s="6">
        <f t="shared" si="1"/>
        <v>37941.084000000003</v>
      </c>
      <c r="AI4" s="15"/>
      <c r="AJ4" s="5">
        <f t="shared" si="2"/>
        <v>0</v>
      </c>
      <c r="AK4" s="6">
        <f t="shared" si="3"/>
        <v>0</v>
      </c>
      <c r="AL4" s="16"/>
      <c r="AM4" s="5">
        <f t="shared" si="4"/>
        <v>0</v>
      </c>
      <c r="AN4" s="6">
        <f t="shared" si="5"/>
        <v>0</v>
      </c>
      <c r="AO4" s="16"/>
      <c r="AP4" s="5">
        <f t="shared" si="6"/>
        <v>0</v>
      </c>
      <c r="AQ4" s="6">
        <f t="shared" si="7"/>
        <v>0</v>
      </c>
      <c r="AR4" s="16">
        <v>100</v>
      </c>
      <c r="AS4" s="5">
        <f t="shared" si="8"/>
        <v>300</v>
      </c>
      <c r="AT4" s="6">
        <f t="shared" si="9"/>
        <v>9485.2710000000006</v>
      </c>
      <c r="AU4" s="16"/>
      <c r="AV4" s="5">
        <f t="shared" si="10"/>
        <v>0</v>
      </c>
      <c r="AW4" s="6">
        <f t="shared" si="11"/>
        <v>0</v>
      </c>
      <c r="AX4" s="16">
        <v>60</v>
      </c>
      <c r="AY4" s="5">
        <f t="shared" si="12"/>
        <v>180</v>
      </c>
      <c r="AZ4" s="6">
        <f t="shared" si="13"/>
        <v>5691.1625999999997</v>
      </c>
      <c r="BA4" s="16"/>
      <c r="BB4" s="5">
        <f t="shared" si="14"/>
        <v>0</v>
      </c>
      <c r="BC4" s="6">
        <f t="shared" si="15"/>
        <v>0</v>
      </c>
      <c r="BD4" s="16"/>
      <c r="BE4" s="5">
        <f t="shared" si="16"/>
        <v>0</v>
      </c>
      <c r="BF4" s="6">
        <f t="shared" si="17"/>
        <v>0</v>
      </c>
      <c r="BG4" s="16"/>
      <c r="BH4" s="5">
        <f t="shared" si="18"/>
        <v>0</v>
      </c>
      <c r="BI4" s="6">
        <f t="shared" si="19"/>
        <v>0</v>
      </c>
      <c r="BJ4" s="16"/>
      <c r="BK4" s="5">
        <f t="shared" si="20"/>
        <v>0</v>
      </c>
      <c r="BL4" s="6">
        <f t="shared" si="21"/>
        <v>0</v>
      </c>
      <c r="BM4" s="16"/>
      <c r="BN4" s="5">
        <f t="shared" si="22"/>
        <v>0</v>
      </c>
      <c r="BO4" s="6">
        <f t="shared" si="23"/>
        <v>0</v>
      </c>
      <c r="BP4" s="16">
        <v>50</v>
      </c>
      <c r="BQ4" s="5">
        <f t="shared" si="24"/>
        <v>150</v>
      </c>
      <c r="BR4" s="6">
        <f t="shared" si="25"/>
        <v>4742.6355000000003</v>
      </c>
      <c r="BS4" s="16"/>
      <c r="BT4" s="5">
        <f t="shared" si="26"/>
        <v>0</v>
      </c>
      <c r="BU4" s="6">
        <f t="shared" si="27"/>
        <v>0</v>
      </c>
      <c r="BV4" s="16"/>
      <c r="BW4" s="5">
        <f t="shared" si="28"/>
        <v>0</v>
      </c>
      <c r="BX4" s="7">
        <f t="shared" si="29"/>
        <v>0</v>
      </c>
      <c r="BY4" s="16"/>
      <c r="BZ4" s="5">
        <f t="shared" si="30"/>
        <v>0</v>
      </c>
      <c r="CA4" s="7">
        <f t="shared" si="31"/>
        <v>0</v>
      </c>
      <c r="CB4" s="16">
        <v>100</v>
      </c>
      <c r="CC4" s="5">
        <f t="shared" si="32"/>
        <v>300</v>
      </c>
      <c r="CD4" s="7">
        <f t="shared" si="33"/>
        <v>9485.2710000000006</v>
      </c>
      <c r="CE4" s="16"/>
      <c r="CF4" s="5">
        <f t="shared" si="34"/>
        <v>0</v>
      </c>
      <c r="CG4" s="7">
        <f t="shared" si="35"/>
        <v>0</v>
      </c>
      <c r="CH4" s="14"/>
      <c r="CI4" s="5">
        <f t="shared" si="36"/>
        <v>0</v>
      </c>
      <c r="CJ4" s="7">
        <f t="shared" si="37"/>
        <v>0</v>
      </c>
      <c r="CK4" s="14"/>
      <c r="CL4" s="5">
        <f t="shared" si="38"/>
        <v>0</v>
      </c>
      <c r="CM4" s="7">
        <f t="shared" si="39"/>
        <v>0</v>
      </c>
      <c r="CN4" s="14"/>
      <c r="CO4" s="5">
        <f t="shared" si="40"/>
        <v>0</v>
      </c>
      <c r="CP4" s="7">
        <f t="shared" si="41"/>
        <v>0</v>
      </c>
      <c r="CQ4" s="39">
        <v>9570</v>
      </c>
      <c r="CR4" s="32"/>
    </row>
    <row r="5" spans="1:97" x14ac:dyDescent="0.3">
      <c r="A5" s="34">
        <v>2</v>
      </c>
      <c r="B5" s="34" t="s">
        <v>17</v>
      </c>
      <c r="C5" s="34" t="s">
        <v>41</v>
      </c>
      <c r="D5" s="34" t="s">
        <v>220</v>
      </c>
      <c r="E5" s="34" t="s">
        <v>241</v>
      </c>
      <c r="F5" s="34" t="s">
        <v>242</v>
      </c>
      <c r="G5" s="34" t="s">
        <v>243</v>
      </c>
      <c r="H5" s="34" t="s">
        <v>244</v>
      </c>
      <c r="I5" s="34" t="s">
        <v>287</v>
      </c>
      <c r="J5" s="35">
        <v>10</v>
      </c>
      <c r="K5" s="35">
        <v>2.29</v>
      </c>
      <c r="L5" s="35">
        <v>446550</v>
      </c>
      <c r="M5" s="35">
        <v>446550</v>
      </c>
      <c r="N5" s="36">
        <v>12.905419999999999</v>
      </c>
      <c r="O5" s="34" t="s">
        <v>130</v>
      </c>
      <c r="P5" s="34" t="s">
        <v>78</v>
      </c>
      <c r="Q5" s="34" t="s">
        <v>95</v>
      </c>
      <c r="R5" s="34" t="s">
        <v>103</v>
      </c>
      <c r="S5" s="34" t="s">
        <v>147</v>
      </c>
      <c r="T5" s="34" t="s">
        <v>123</v>
      </c>
      <c r="U5" s="34" t="s">
        <v>183</v>
      </c>
      <c r="V5" s="34" t="s">
        <v>154</v>
      </c>
      <c r="W5" s="34" t="s">
        <v>184</v>
      </c>
      <c r="X5" s="34" t="s">
        <v>17</v>
      </c>
      <c r="Y5" s="36">
        <v>580.91</v>
      </c>
      <c r="Z5" s="34" t="s">
        <v>55</v>
      </c>
      <c r="AA5" s="34" t="s">
        <v>218</v>
      </c>
      <c r="AB5" s="36">
        <v>89.592879999999994</v>
      </c>
      <c r="AC5" s="36">
        <v>41.35</v>
      </c>
      <c r="AD5" s="34"/>
      <c r="AE5" s="28">
        <v>2.29</v>
      </c>
      <c r="AF5" s="14">
        <v>1440</v>
      </c>
      <c r="AG5" s="5">
        <f t="shared" si="0"/>
        <v>4320</v>
      </c>
      <c r="AH5" s="6">
        <f t="shared" si="1"/>
        <v>9892.7999999999993</v>
      </c>
      <c r="AI5" s="15">
        <v>912</v>
      </c>
      <c r="AJ5" s="5">
        <f t="shared" si="2"/>
        <v>2736</v>
      </c>
      <c r="AK5" s="6">
        <f t="shared" si="3"/>
        <v>6265.4400000000005</v>
      </c>
      <c r="AL5" s="14">
        <v>7584</v>
      </c>
      <c r="AM5" s="5">
        <f t="shared" si="4"/>
        <v>22752</v>
      </c>
      <c r="AN5" s="6">
        <f t="shared" si="5"/>
        <v>52102.080000000002</v>
      </c>
      <c r="AO5" s="14">
        <v>600</v>
      </c>
      <c r="AP5" s="5">
        <f t="shared" si="6"/>
        <v>1800</v>
      </c>
      <c r="AQ5" s="6">
        <f t="shared" si="7"/>
        <v>4122</v>
      </c>
      <c r="AR5" s="14">
        <v>4512</v>
      </c>
      <c r="AS5" s="5">
        <f t="shared" si="8"/>
        <v>13536</v>
      </c>
      <c r="AT5" s="6">
        <f t="shared" si="9"/>
        <v>30997.439999999999</v>
      </c>
      <c r="AU5" s="14">
        <v>4800</v>
      </c>
      <c r="AV5" s="5">
        <f t="shared" si="10"/>
        <v>14400</v>
      </c>
      <c r="AW5" s="6">
        <f t="shared" si="11"/>
        <v>32976</v>
      </c>
      <c r="AX5" s="14">
        <v>2712</v>
      </c>
      <c r="AY5" s="5">
        <f t="shared" si="12"/>
        <v>8136</v>
      </c>
      <c r="AZ5" s="6">
        <f t="shared" si="13"/>
        <v>18631.439999999999</v>
      </c>
      <c r="BA5" s="14">
        <v>1104</v>
      </c>
      <c r="BB5" s="5">
        <f t="shared" si="14"/>
        <v>3312</v>
      </c>
      <c r="BC5" s="6">
        <f t="shared" si="15"/>
        <v>7584.4800000000005</v>
      </c>
      <c r="BD5" s="14">
        <v>1200</v>
      </c>
      <c r="BE5" s="5">
        <f t="shared" si="16"/>
        <v>3600</v>
      </c>
      <c r="BF5" s="6">
        <f t="shared" si="17"/>
        <v>8244</v>
      </c>
      <c r="BG5" s="14">
        <v>600</v>
      </c>
      <c r="BH5" s="5">
        <f t="shared" si="18"/>
        <v>1800</v>
      </c>
      <c r="BI5" s="6">
        <f t="shared" si="19"/>
        <v>4122</v>
      </c>
      <c r="BJ5" s="14">
        <v>4512</v>
      </c>
      <c r="BK5" s="5">
        <f t="shared" si="20"/>
        <v>13536</v>
      </c>
      <c r="BL5" s="6">
        <f t="shared" si="21"/>
        <v>30997.439999999999</v>
      </c>
      <c r="BM5" s="14">
        <v>5904</v>
      </c>
      <c r="BN5" s="5">
        <f t="shared" si="22"/>
        <v>17712</v>
      </c>
      <c r="BO5" s="6">
        <f t="shared" si="23"/>
        <v>40560.480000000003</v>
      </c>
      <c r="BP5" s="14">
        <v>2904</v>
      </c>
      <c r="BQ5" s="5">
        <f t="shared" si="24"/>
        <v>8712</v>
      </c>
      <c r="BR5" s="6">
        <f t="shared" si="25"/>
        <v>19950.48</v>
      </c>
      <c r="BS5" s="14">
        <v>5040</v>
      </c>
      <c r="BT5" s="5">
        <f t="shared" si="26"/>
        <v>15120</v>
      </c>
      <c r="BU5" s="6">
        <f t="shared" si="27"/>
        <v>34624.800000000003</v>
      </c>
      <c r="BV5" s="14">
        <v>600</v>
      </c>
      <c r="BW5" s="5">
        <f t="shared" si="28"/>
        <v>1800</v>
      </c>
      <c r="BX5" s="7">
        <f t="shared" si="29"/>
        <v>4122</v>
      </c>
      <c r="BY5" s="14">
        <v>2592</v>
      </c>
      <c r="BZ5" s="5">
        <f t="shared" si="30"/>
        <v>7776</v>
      </c>
      <c r="CA5" s="7">
        <f t="shared" si="31"/>
        <v>17807.04</v>
      </c>
      <c r="CB5" s="14">
        <v>2496</v>
      </c>
      <c r="CC5" s="5">
        <f t="shared" si="32"/>
        <v>7488</v>
      </c>
      <c r="CD5" s="7">
        <f t="shared" si="33"/>
        <v>17147.52</v>
      </c>
      <c r="CE5" s="14"/>
      <c r="CF5" s="5">
        <f t="shared" si="34"/>
        <v>0</v>
      </c>
      <c r="CG5" s="7">
        <f t="shared" si="35"/>
        <v>0</v>
      </c>
      <c r="CH5" s="14">
        <v>480</v>
      </c>
      <c r="CI5" s="5">
        <f t="shared" si="36"/>
        <v>1440</v>
      </c>
      <c r="CJ5" s="7">
        <f t="shared" si="37"/>
        <v>3297.6</v>
      </c>
      <c r="CK5" s="14"/>
      <c r="CL5" s="5">
        <f t="shared" si="38"/>
        <v>0</v>
      </c>
      <c r="CM5" s="7">
        <f t="shared" si="39"/>
        <v>0</v>
      </c>
      <c r="CN5" s="14"/>
      <c r="CO5" s="5">
        <f t="shared" si="40"/>
        <v>0</v>
      </c>
      <c r="CP5" s="7">
        <f t="shared" si="41"/>
        <v>0</v>
      </c>
      <c r="CQ5" s="39">
        <v>45024</v>
      </c>
      <c r="CR5" s="32"/>
    </row>
    <row r="6" spans="1:97" x14ac:dyDescent="0.3">
      <c r="A6" s="34">
        <v>3</v>
      </c>
      <c r="B6" s="34" t="s">
        <v>17</v>
      </c>
      <c r="C6" s="34" t="s">
        <v>42</v>
      </c>
      <c r="D6" s="34" t="s">
        <v>221</v>
      </c>
      <c r="E6" s="34">
        <v>2789580590</v>
      </c>
      <c r="F6" s="34" t="s">
        <v>245</v>
      </c>
      <c r="G6" s="34" t="s">
        <v>246</v>
      </c>
      <c r="H6" s="34" t="s">
        <v>247</v>
      </c>
      <c r="I6" s="34" t="s">
        <v>288</v>
      </c>
      <c r="J6" s="35">
        <v>200</v>
      </c>
      <c r="K6" s="35">
        <v>64.543000000000006</v>
      </c>
      <c r="L6" s="35">
        <v>75515.31</v>
      </c>
      <c r="M6" s="35">
        <v>75515.31</v>
      </c>
      <c r="N6" s="36">
        <v>255.54678999999999</v>
      </c>
      <c r="O6" s="34" t="s">
        <v>130</v>
      </c>
      <c r="P6" s="34" t="s">
        <v>78</v>
      </c>
      <c r="Q6" s="34" t="s">
        <v>96</v>
      </c>
      <c r="R6" s="34" t="s">
        <v>104</v>
      </c>
      <c r="S6" s="34" t="s">
        <v>147</v>
      </c>
      <c r="T6" s="34" t="s">
        <v>124</v>
      </c>
      <c r="U6" s="34" t="s">
        <v>185</v>
      </c>
      <c r="V6" s="34" t="s">
        <v>155</v>
      </c>
      <c r="W6" s="34" t="s">
        <v>186</v>
      </c>
      <c r="X6" s="34" t="s">
        <v>17</v>
      </c>
      <c r="Y6" s="36">
        <v>532.49</v>
      </c>
      <c r="Z6" s="34" t="s">
        <v>55</v>
      </c>
      <c r="AA6" s="34" t="s">
        <v>218</v>
      </c>
      <c r="AB6" s="36">
        <v>86.666920000000005</v>
      </c>
      <c r="AC6" s="36">
        <v>47.21</v>
      </c>
      <c r="AD6" s="34"/>
      <c r="AE6" s="30">
        <v>64.543000000000006</v>
      </c>
      <c r="AF6" s="14">
        <v>2</v>
      </c>
      <c r="AG6" s="5">
        <f t="shared" si="0"/>
        <v>6</v>
      </c>
      <c r="AH6" s="6">
        <f t="shared" si="1"/>
        <v>387.25800000000004</v>
      </c>
      <c r="AI6" s="15"/>
      <c r="AJ6" s="5">
        <f t="shared" si="2"/>
        <v>0</v>
      </c>
      <c r="AK6" s="6">
        <f t="shared" si="3"/>
        <v>0</v>
      </c>
      <c r="AL6" s="14">
        <v>11</v>
      </c>
      <c r="AM6" s="5">
        <f t="shared" si="4"/>
        <v>33</v>
      </c>
      <c r="AN6" s="6">
        <f t="shared" si="5"/>
        <v>2129.9190000000003</v>
      </c>
      <c r="AO6" s="14"/>
      <c r="AP6" s="5">
        <f t="shared" si="6"/>
        <v>0</v>
      </c>
      <c r="AQ6" s="6">
        <f t="shared" si="7"/>
        <v>0</v>
      </c>
      <c r="AR6" s="14">
        <v>13</v>
      </c>
      <c r="AS6" s="5">
        <f t="shared" si="8"/>
        <v>39</v>
      </c>
      <c r="AT6" s="6">
        <f t="shared" si="9"/>
        <v>2517.1770000000001</v>
      </c>
      <c r="AU6" s="14">
        <v>50</v>
      </c>
      <c r="AV6" s="5">
        <f t="shared" si="10"/>
        <v>150</v>
      </c>
      <c r="AW6" s="6">
        <f t="shared" si="11"/>
        <v>9681.4500000000007</v>
      </c>
      <c r="AX6" s="14"/>
      <c r="AY6" s="5">
        <f t="shared" si="12"/>
        <v>0</v>
      </c>
      <c r="AZ6" s="6">
        <f t="shared" si="13"/>
        <v>0</v>
      </c>
      <c r="BA6" s="14"/>
      <c r="BB6" s="5">
        <f t="shared" si="14"/>
        <v>0</v>
      </c>
      <c r="BC6" s="6">
        <f t="shared" si="15"/>
        <v>0</v>
      </c>
      <c r="BD6" s="14"/>
      <c r="BE6" s="5">
        <f t="shared" si="16"/>
        <v>0</v>
      </c>
      <c r="BF6" s="6">
        <f t="shared" si="17"/>
        <v>0</v>
      </c>
      <c r="BG6" s="14"/>
      <c r="BH6" s="5">
        <f t="shared" si="18"/>
        <v>0</v>
      </c>
      <c r="BI6" s="6">
        <f t="shared" si="19"/>
        <v>0</v>
      </c>
      <c r="BJ6" s="14">
        <v>8</v>
      </c>
      <c r="BK6" s="5">
        <f t="shared" si="20"/>
        <v>24</v>
      </c>
      <c r="BL6" s="6">
        <f t="shared" si="21"/>
        <v>1549.0320000000002</v>
      </c>
      <c r="BM6" s="14">
        <v>8</v>
      </c>
      <c r="BN6" s="5">
        <f t="shared" si="22"/>
        <v>24</v>
      </c>
      <c r="BO6" s="6">
        <f t="shared" si="23"/>
        <v>1549.0320000000002</v>
      </c>
      <c r="BP6" s="14">
        <v>20</v>
      </c>
      <c r="BQ6" s="5">
        <f t="shared" si="24"/>
        <v>60</v>
      </c>
      <c r="BR6" s="6">
        <f t="shared" si="25"/>
        <v>3872.5800000000004</v>
      </c>
      <c r="BS6" s="14"/>
      <c r="BT6" s="5">
        <f t="shared" si="26"/>
        <v>0</v>
      </c>
      <c r="BU6" s="6">
        <f t="shared" si="27"/>
        <v>0</v>
      </c>
      <c r="BV6" s="14"/>
      <c r="BW6" s="5">
        <f t="shared" si="28"/>
        <v>0</v>
      </c>
      <c r="BX6" s="7">
        <f t="shared" si="29"/>
        <v>0</v>
      </c>
      <c r="BY6" s="14"/>
      <c r="BZ6" s="5">
        <f t="shared" si="30"/>
        <v>0</v>
      </c>
      <c r="CA6" s="7">
        <f t="shared" si="31"/>
        <v>0</v>
      </c>
      <c r="CB6" s="14"/>
      <c r="CC6" s="5">
        <f t="shared" si="32"/>
        <v>0</v>
      </c>
      <c r="CD6" s="7">
        <f t="shared" si="33"/>
        <v>0</v>
      </c>
      <c r="CE6" s="14"/>
      <c r="CF6" s="5">
        <f t="shared" si="34"/>
        <v>0</v>
      </c>
      <c r="CG6" s="7">
        <f t="shared" si="35"/>
        <v>0</v>
      </c>
      <c r="CH6" s="14"/>
      <c r="CI6" s="5">
        <f t="shared" si="36"/>
        <v>0</v>
      </c>
      <c r="CJ6" s="7">
        <f t="shared" si="37"/>
        <v>0</v>
      </c>
      <c r="CK6" s="14"/>
      <c r="CL6" s="5">
        <f t="shared" si="38"/>
        <v>0</v>
      </c>
      <c r="CM6" s="7">
        <f t="shared" si="39"/>
        <v>0</v>
      </c>
      <c r="CN6" s="14"/>
      <c r="CO6" s="5">
        <f t="shared" si="40"/>
        <v>0</v>
      </c>
      <c r="CP6" s="7">
        <f t="shared" si="41"/>
        <v>0</v>
      </c>
      <c r="CQ6" s="39">
        <v>834</v>
      </c>
      <c r="CR6" s="32"/>
    </row>
    <row r="7" spans="1:97" x14ac:dyDescent="0.3">
      <c r="A7" s="34" t="s">
        <v>43</v>
      </c>
      <c r="B7" s="34" t="s">
        <v>17</v>
      </c>
      <c r="C7" s="34" t="s">
        <v>44</v>
      </c>
      <c r="D7" s="34" t="s">
        <v>222</v>
      </c>
      <c r="E7" s="34" t="s">
        <v>248</v>
      </c>
      <c r="F7" s="34" t="s">
        <v>249</v>
      </c>
      <c r="G7" s="34" t="s">
        <v>250</v>
      </c>
      <c r="H7" s="34" t="s">
        <v>251</v>
      </c>
      <c r="I7" s="34" t="s">
        <v>289</v>
      </c>
      <c r="J7" s="35">
        <v>200</v>
      </c>
      <c r="K7" s="35">
        <v>14.77</v>
      </c>
      <c r="L7" s="35">
        <v>1152060</v>
      </c>
      <c r="M7" s="35">
        <v>1152060</v>
      </c>
      <c r="N7" s="36">
        <v>185.39546000000001</v>
      </c>
      <c r="O7" s="34" t="s">
        <v>131</v>
      </c>
      <c r="P7" s="34" t="s">
        <v>79</v>
      </c>
      <c r="Q7" s="34" t="s">
        <v>97</v>
      </c>
      <c r="R7" s="34" t="s">
        <v>105</v>
      </c>
      <c r="S7" s="34" t="s">
        <v>148</v>
      </c>
      <c r="T7" s="34" t="s">
        <v>125</v>
      </c>
      <c r="U7" s="34" t="s">
        <v>187</v>
      </c>
      <c r="V7" s="34" t="s">
        <v>156</v>
      </c>
      <c r="W7" s="34" t="s">
        <v>186</v>
      </c>
      <c r="X7" s="34" t="s">
        <v>310</v>
      </c>
      <c r="Y7" s="36">
        <v>351.7</v>
      </c>
      <c r="Z7" s="34" t="s">
        <v>55</v>
      </c>
      <c r="AA7" s="34" t="s">
        <v>218</v>
      </c>
      <c r="AB7" s="36">
        <v>95.380439999999993</v>
      </c>
      <c r="AC7" s="36">
        <v>42.01</v>
      </c>
      <c r="AD7" s="34"/>
      <c r="AE7" s="28">
        <v>14.77</v>
      </c>
      <c r="AF7" s="17">
        <v>800</v>
      </c>
      <c r="AG7" s="5">
        <f t="shared" si="0"/>
        <v>2400</v>
      </c>
      <c r="AH7" s="6">
        <f t="shared" si="1"/>
        <v>35448</v>
      </c>
      <c r="AI7" s="18">
        <v>800</v>
      </c>
      <c r="AJ7" s="5">
        <f t="shared" si="2"/>
        <v>2400</v>
      </c>
      <c r="AK7" s="6">
        <f t="shared" si="3"/>
        <v>35448</v>
      </c>
      <c r="AL7" s="31"/>
      <c r="AM7" s="5">
        <f t="shared" si="4"/>
        <v>0</v>
      </c>
      <c r="AN7" s="6">
        <f t="shared" si="5"/>
        <v>0</v>
      </c>
      <c r="AO7" s="14">
        <v>100</v>
      </c>
      <c r="AP7" s="5">
        <f t="shared" si="6"/>
        <v>300</v>
      </c>
      <c r="AQ7" s="6">
        <f t="shared" si="7"/>
        <v>4431</v>
      </c>
      <c r="AR7" s="14">
        <v>300</v>
      </c>
      <c r="AS7" s="5">
        <f t="shared" si="8"/>
        <v>900</v>
      </c>
      <c r="AT7" s="6">
        <f t="shared" si="9"/>
        <v>13293</v>
      </c>
      <c r="AU7" s="31"/>
      <c r="AV7" s="5">
        <f t="shared" si="10"/>
        <v>0</v>
      </c>
      <c r="AW7" s="6">
        <f t="shared" si="11"/>
        <v>0</v>
      </c>
      <c r="AX7" s="14">
        <v>1200</v>
      </c>
      <c r="AY7" s="5">
        <f t="shared" si="12"/>
        <v>3600</v>
      </c>
      <c r="AZ7" s="6">
        <f t="shared" si="13"/>
        <v>53172</v>
      </c>
      <c r="BA7" s="14">
        <v>800</v>
      </c>
      <c r="BB7" s="5">
        <f t="shared" si="14"/>
        <v>2400</v>
      </c>
      <c r="BC7" s="6">
        <f t="shared" si="15"/>
        <v>35448</v>
      </c>
      <c r="BD7" s="14">
        <v>1200</v>
      </c>
      <c r="BE7" s="5">
        <f t="shared" si="16"/>
        <v>3600</v>
      </c>
      <c r="BF7" s="6">
        <f t="shared" si="17"/>
        <v>53172</v>
      </c>
      <c r="BG7" s="14">
        <v>200</v>
      </c>
      <c r="BH7" s="5">
        <f t="shared" si="18"/>
        <v>600</v>
      </c>
      <c r="BI7" s="6">
        <f t="shared" si="19"/>
        <v>8862</v>
      </c>
      <c r="BJ7" s="14">
        <v>700</v>
      </c>
      <c r="BK7" s="5">
        <f t="shared" si="20"/>
        <v>2100</v>
      </c>
      <c r="BL7" s="6">
        <f t="shared" si="21"/>
        <v>31017</v>
      </c>
      <c r="BM7" s="14">
        <v>4000</v>
      </c>
      <c r="BN7" s="5">
        <f t="shared" si="22"/>
        <v>12000</v>
      </c>
      <c r="BO7" s="6">
        <f t="shared" si="23"/>
        <v>177240</v>
      </c>
      <c r="BP7" s="14">
        <v>800</v>
      </c>
      <c r="BQ7" s="5">
        <f t="shared" si="24"/>
        <v>2400</v>
      </c>
      <c r="BR7" s="6">
        <f t="shared" si="25"/>
        <v>35448</v>
      </c>
      <c r="BS7" s="14">
        <v>2400</v>
      </c>
      <c r="BT7" s="5">
        <f t="shared" si="26"/>
        <v>7200</v>
      </c>
      <c r="BU7" s="6">
        <f t="shared" si="27"/>
        <v>106344</v>
      </c>
      <c r="BV7" s="14">
        <v>600</v>
      </c>
      <c r="BW7" s="5">
        <f t="shared" si="28"/>
        <v>1800</v>
      </c>
      <c r="BX7" s="7">
        <f t="shared" si="29"/>
        <v>26586</v>
      </c>
      <c r="BY7" s="14">
        <v>1800</v>
      </c>
      <c r="BZ7" s="5">
        <f t="shared" si="30"/>
        <v>5400</v>
      </c>
      <c r="CA7" s="7">
        <f t="shared" si="31"/>
        <v>79758</v>
      </c>
      <c r="CB7" s="14">
        <v>2400</v>
      </c>
      <c r="CC7" s="5">
        <f t="shared" si="32"/>
        <v>7200</v>
      </c>
      <c r="CD7" s="7">
        <f t="shared" si="33"/>
        <v>106344</v>
      </c>
      <c r="CE7" s="14">
        <v>100</v>
      </c>
      <c r="CF7" s="5">
        <f t="shared" si="34"/>
        <v>300</v>
      </c>
      <c r="CG7" s="7">
        <f t="shared" si="35"/>
        <v>4431</v>
      </c>
      <c r="CH7" s="14"/>
      <c r="CI7" s="5">
        <f t="shared" si="36"/>
        <v>0</v>
      </c>
      <c r="CJ7" s="7">
        <f t="shared" si="37"/>
        <v>0</v>
      </c>
      <c r="CK7" s="14"/>
      <c r="CL7" s="5">
        <f t="shared" si="38"/>
        <v>0</v>
      </c>
      <c r="CM7" s="7">
        <f t="shared" si="39"/>
        <v>0</v>
      </c>
      <c r="CN7" s="14"/>
      <c r="CO7" s="5">
        <f t="shared" si="40"/>
        <v>0</v>
      </c>
      <c r="CP7" s="7">
        <f t="shared" si="41"/>
        <v>0</v>
      </c>
      <c r="CQ7" s="39">
        <v>23400</v>
      </c>
      <c r="CR7" s="32"/>
    </row>
    <row r="8" spans="1:97" x14ac:dyDescent="0.3">
      <c r="A8" s="34" t="s">
        <v>45</v>
      </c>
      <c r="B8" s="34" t="s">
        <v>17</v>
      </c>
      <c r="C8" s="34" t="s">
        <v>46</v>
      </c>
      <c r="D8" s="34" t="s">
        <v>222</v>
      </c>
      <c r="E8" s="34" t="s">
        <v>248</v>
      </c>
      <c r="F8" s="34" t="s">
        <v>249</v>
      </c>
      <c r="G8" s="34" t="s">
        <v>250</v>
      </c>
      <c r="H8" s="34" t="s">
        <v>251</v>
      </c>
      <c r="I8" s="34" t="s">
        <v>289</v>
      </c>
      <c r="J8" s="35">
        <v>170</v>
      </c>
      <c r="K8" s="35">
        <v>17.670000000000002</v>
      </c>
      <c r="L8" s="35">
        <v>1378260</v>
      </c>
      <c r="M8" s="35">
        <v>1378260</v>
      </c>
      <c r="N8" s="36">
        <v>159.70599999999999</v>
      </c>
      <c r="O8" s="34" t="s">
        <v>132</v>
      </c>
      <c r="P8" s="34" t="s">
        <v>80</v>
      </c>
      <c r="Q8" s="34" t="s">
        <v>98</v>
      </c>
      <c r="R8" s="34" t="s">
        <v>106</v>
      </c>
      <c r="S8" s="34" t="s">
        <v>149</v>
      </c>
      <c r="T8" s="34" t="s">
        <v>126</v>
      </c>
      <c r="U8" s="34" t="s">
        <v>188</v>
      </c>
      <c r="V8" s="34" t="s">
        <v>157</v>
      </c>
      <c r="W8" s="34" t="s">
        <v>189</v>
      </c>
      <c r="X8" s="34" t="s">
        <v>310</v>
      </c>
      <c r="Y8" s="36">
        <v>941.36</v>
      </c>
      <c r="Z8" s="34" t="s">
        <v>55</v>
      </c>
      <c r="AA8" s="34" t="s">
        <v>218</v>
      </c>
      <c r="AB8" s="36">
        <v>95.870440000000002</v>
      </c>
      <c r="AC8" s="36">
        <v>62.68</v>
      </c>
      <c r="AD8" s="34"/>
      <c r="AE8" s="28">
        <v>17.670000000000002</v>
      </c>
      <c r="AF8" s="17">
        <v>1200</v>
      </c>
      <c r="AG8" s="5">
        <f t="shared" si="0"/>
        <v>3600</v>
      </c>
      <c r="AH8" s="6">
        <f t="shared" si="1"/>
        <v>63612.000000000007</v>
      </c>
      <c r="AI8" s="18">
        <v>800</v>
      </c>
      <c r="AJ8" s="5">
        <f t="shared" si="2"/>
        <v>2400</v>
      </c>
      <c r="AK8" s="6">
        <f t="shared" si="3"/>
        <v>42408.000000000007</v>
      </c>
      <c r="AL8" s="14">
        <v>2400</v>
      </c>
      <c r="AM8" s="5">
        <f t="shared" si="4"/>
        <v>7200</v>
      </c>
      <c r="AN8" s="6">
        <f t="shared" si="5"/>
        <v>127224.00000000001</v>
      </c>
      <c r="AO8" s="14">
        <v>300</v>
      </c>
      <c r="AP8" s="5">
        <f t="shared" si="6"/>
        <v>900</v>
      </c>
      <c r="AQ8" s="6">
        <f t="shared" si="7"/>
        <v>15903.000000000002</v>
      </c>
      <c r="AR8" s="14">
        <v>1800</v>
      </c>
      <c r="AS8" s="5">
        <f t="shared" si="8"/>
        <v>5400</v>
      </c>
      <c r="AT8" s="6">
        <f t="shared" si="9"/>
        <v>95418.000000000015</v>
      </c>
      <c r="AU8" s="14">
        <v>1800</v>
      </c>
      <c r="AV8" s="5">
        <f t="shared" si="10"/>
        <v>5400</v>
      </c>
      <c r="AW8" s="6">
        <f t="shared" si="11"/>
        <v>95418.000000000015</v>
      </c>
      <c r="AX8" s="14">
        <v>1000</v>
      </c>
      <c r="AY8" s="5">
        <f t="shared" si="12"/>
        <v>3000</v>
      </c>
      <c r="AZ8" s="6">
        <f t="shared" si="13"/>
        <v>53010.000000000007</v>
      </c>
      <c r="BA8" s="14">
        <v>1200</v>
      </c>
      <c r="BB8" s="5">
        <f t="shared" si="14"/>
        <v>3600</v>
      </c>
      <c r="BC8" s="6">
        <f t="shared" si="15"/>
        <v>63612.000000000007</v>
      </c>
      <c r="BD8" s="14">
        <v>1200</v>
      </c>
      <c r="BE8" s="5">
        <f t="shared" si="16"/>
        <v>3600</v>
      </c>
      <c r="BF8" s="6">
        <f t="shared" si="17"/>
        <v>63612.000000000007</v>
      </c>
      <c r="BG8" s="14">
        <v>500</v>
      </c>
      <c r="BH8" s="5">
        <f t="shared" si="18"/>
        <v>1500</v>
      </c>
      <c r="BI8" s="6">
        <f t="shared" si="19"/>
        <v>26505.000000000004</v>
      </c>
      <c r="BJ8" s="14">
        <v>800</v>
      </c>
      <c r="BK8" s="5">
        <f t="shared" si="20"/>
        <v>2400</v>
      </c>
      <c r="BL8" s="6">
        <f t="shared" si="21"/>
        <v>42408.000000000007</v>
      </c>
      <c r="BM8" s="14">
        <v>60</v>
      </c>
      <c r="BN8" s="5">
        <f t="shared" si="22"/>
        <v>180</v>
      </c>
      <c r="BO8" s="6">
        <f t="shared" si="23"/>
        <v>3180.6000000000004</v>
      </c>
      <c r="BP8" s="14">
        <v>1000</v>
      </c>
      <c r="BQ8" s="5">
        <f t="shared" si="24"/>
        <v>3000</v>
      </c>
      <c r="BR8" s="6">
        <f t="shared" si="25"/>
        <v>53010.000000000007</v>
      </c>
      <c r="BS8" s="14">
        <v>200</v>
      </c>
      <c r="BT8" s="5">
        <f t="shared" si="26"/>
        <v>600</v>
      </c>
      <c r="BU8" s="6">
        <f t="shared" si="27"/>
        <v>10602.000000000002</v>
      </c>
      <c r="BV8" s="14">
        <v>60</v>
      </c>
      <c r="BW8" s="5">
        <f t="shared" si="28"/>
        <v>180</v>
      </c>
      <c r="BX8" s="7">
        <f t="shared" si="29"/>
        <v>3180.6000000000004</v>
      </c>
      <c r="BY8" s="14">
        <v>1000</v>
      </c>
      <c r="BZ8" s="5">
        <f t="shared" si="30"/>
        <v>3000</v>
      </c>
      <c r="CA8" s="7">
        <f t="shared" si="31"/>
        <v>53010.000000000007</v>
      </c>
      <c r="CB8" s="14">
        <v>380</v>
      </c>
      <c r="CC8" s="5">
        <f t="shared" si="32"/>
        <v>1140</v>
      </c>
      <c r="CD8" s="7">
        <f t="shared" si="33"/>
        <v>20143.800000000003</v>
      </c>
      <c r="CE8" s="14">
        <v>80</v>
      </c>
      <c r="CF8" s="5">
        <f t="shared" si="34"/>
        <v>240</v>
      </c>
      <c r="CG8" s="7">
        <f t="shared" si="35"/>
        <v>4240.8</v>
      </c>
      <c r="CH8" s="14"/>
      <c r="CI8" s="5">
        <f t="shared" si="36"/>
        <v>0</v>
      </c>
      <c r="CJ8" s="7">
        <f t="shared" si="37"/>
        <v>0</v>
      </c>
      <c r="CK8" s="14"/>
      <c r="CL8" s="5">
        <f t="shared" si="38"/>
        <v>0</v>
      </c>
      <c r="CM8" s="7">
        <f t="shared" si="39"/>
        <v>0</v>
      </c>
      <c r="CN8" s="14"/>
      <c r="CO8" s="5">
        <f t="shared" si="40"/>
        <v>0</v>
      </c>
      <c r="CP8" s="7">
        <f t="shared" si="41"/>
        <v>0</v>
      </c>
      <c r="CQ8" s="39">
        <v>30660</v>
      </c>
      <c r="CR8" s="32"/>
    </row>
    <row r="9" spans="1:97" x14ac:dyDescent="0.3">
      <c r="A9" s="34" t="s">
        <v>47</v>
      </c>
      <c r="B9" s="34" t="s">
        <v>17</v>
      </c>
      <c r="C9" s="34" t="s">
        <v>48</v>
      </c>
      <c r="D9" s="34" t="s">
        <v>223</v>
      </c>
      <c r="E9" s="34" t="s">
        <v>252</v>
      </c>
      <c r="F9" s="34" t="s">
        <v>253</v>
      </c>
      <c r="G9" s="34" t="s">
        <v>254</v>
      </c>
      <c r="H9" s="34" t="s">
        <v>255</v>
      </c>
      <c r="I9" s="34" t="s">
        <v>290</v>
      </c>
      <c r="J9" s="35">
        <v>365</v>
      </c>
      <c r="K9" s="35">
        <v>120</v>
      </c>
      <c r="L9" s="35">
        <v>1872000</v>
      </c>
      <c r="M9" s="40">
        <v>2340000</v>
      </c>
      <c r="N9" s="36">
        <v>255.86</v>
      </c>
      <c r="O9" s="34" t="s">
        <v>133</v>
      </c>
      <c r="P9" s="34" t="s">
        <v>81</v>
      </c>
      <c r="Q9" s="34" t="s">
        <v>97</v>
      </c>
      <c r="R9" s="34" t="s">
        <v>103</v>
      </c>
      <c r="S9" s="34" t="s">
        <v>191</v>
      </c>
      <c r="T9" s="34" t="s">
        <v>125</v>
      </c>
      <c r="U9" s="34" t="s">
        <v>190</v>
      </c>
      <c r="V9" s="34" t="s">
        <v>158</v>
      </c>
      <c r="W9" s="34" t="s">
        <v>186</v>
      </c>
      <c r="X9" s="34" t="s">
        <v>310</v>
      </c>
      <c r="Y9" s="36">
        <v>422.28</v>
      </c>
      <c r="Z9" s="34" t="s">
        <v>55</v>
      </c>
      <c r="AA9" s="34" t="s">
        <v>218</v>
      </c>
      <c r="AB9" s="36">
        <v>68.741119999999995</v>
      </c>
      <c r="AC9" s="36">
        <v>33.35</v>
      </c>
      <c r="AD9" s="34"/>
      <c r="AE9" s="28">
        <v>120</v>
      </c>
      <c r="AF9" s="17">
        <v>850</v>
      </c>
      <c r="AG9" s="5">
        <f t="shared" si="0"/>
        <v>2550</v>
      </c>
      <c r="AH9" s="6">
        <f t="shared" si="1"/>
        <v>306000</v>
      </c>
      <c r="AI9" s="18">
        <v>420</v>
      </c>
      <c r="AJ9" s="5">
        <f t="shared" si="2"/>
        <v>1260</v>
      </c>
      <c r="AK9" s="6">
        <f t="shared" si="3"/>
        <v>151200</v>
      </c>
      <c r="AL9" s="14">
        <v>30</v>
      </c>
      <c r="AM9" s="5">
        <f t="shared" si="4"/>
        <v>90</v>
      </c>
      <c r="AN9" s="6">
        <f t="shared" si="5"/>
        <v>10800</v>
      </c>
      <c r="AO9" s="14">
        <v>500</v>
      </c>
      <c r="AP9" s="5">
        <f t="shared" si="6"/>
        <v>1500</v>
      </c>
      <c r="AQ9" s="6">
        <f t="shared" si="7"/>
        <v>180000</v>
      </c>
      <c r="AR9" s="14"/>
      <c r="AS9" s="5">
        <f t="shared" si="8"/>
        <v>0</v>
      </c>
      <c r="AT9" s="6">
        <f t="shared" si="9"/>
        <v>0</v>
      </c>
      <c r="AU9" s="14"/>
      <c r="AV9" s="5">
        <f t="shared" si="10"/>
        <v>0</v>
      </c>
      <c r="AW9" s="6">
        <f t="shared" si="11"/>
        <v>0</v>
      </c>
      <c r="AX9" s="14">
        <v>1300</v>
      </c>
      <c r="AY9" s="5">
        <f t="shared" si="12"/>
        <v>3900</v>
      </c>
      <c r="AZ9" s="6">
        <f t="shared" si="13"/>
        <v>468000</v>
      </c>
      <c r="BA9" s="14">
        <v>60</v>
      </c>
      <c r="BB9" s="5">
        <f t="shared" si="14"/>
        <v>180</v>
      </c>
      <c r="BC9" s="6">
        <f t="shared" si="15"/>
        <v>21600</v>
      </c>
      <c r="BD9" s="14">
        <v>220</v>
      </c>
      <c r="BE9" s="5">
        <f t="shared" si="16"/>
        <v>660</v>
      </c>
      <c r="BF9" s="6">
        <f t="shared" si="17"/>
        <v>79200</v>
      </c>
      <c r="BG9" s="14">
        <v>50</v>
      </c>
      <c r="BH9" s="5">
        <f t="shared" si="18"/>
        <v>150</v>
      </c>
      <c r="BI9" s="6">
        <f t="shared" si="19"/>
        <v>18000</v>
      </c>
      <c r="BJ9" s="14">
        <v>30</v>
      </c>
      <c r="BK9" s="5">
        <f t="shared" si="20"/>
        <v>90</v>
      </c>
      <c r="BL9" s="6">
        <f t="shared" si="21"/>
        <v>10800</v>
      </c>
      <c r="BM9" s="14">
        <v>20</v>
      </c>
      <c r="BN9" s="5">
        <f t="shared" si="22"/>
        <v>60</v>
      </c>
      <c r="BO9" s="6">
        <f t="shared" si="23"/>
        <v>7200</v>
      </c>
      <c r="BP9" s="14">
        <v>50</v>
      </c>
      <c r="BQ9" s="5">
        <f t="shared" si="24"/>
        <v>150</v>
      </c>
      <c r="BR9" s="6">
        <f t="shared" si="25"/>
        <v>18000</v>
      </c>
      <c r="BS9" s="14">
        <v>80</v>
      </c>
      <c r="BT9" s="5">
        <f t="shared" si="26"/>
        <v>240</v>
      </c>
      <c r="BU9" s="6">
        <f t="shared" si="27"/>
        <v>28800</v>
      </c>
      <c r="BV9" s="14">
        <v>50</v>
      </c>
      <c r="BW9" s="5">
        <f t="shared" si="28"/>
        <v>150</v>
      </c>
      <c r="BX9" s="7">
        <f t="shared" si="29"/>
        <v>18000</v>
      </c>
      <c r="BY9" s="14"/>
      <c r="BZ9" s="5">
        <f t="shared" si="30"/>
        <v>0</v>
      </c>
      <c r="CA9" s="7">
        <f t="shared" si="31"/>
        <v>0</v>
      </c>
      <c r="CB9" s="14">
        <v>20</v>
      </c>
      <c r="CC9" s="5">
        <f t="shared" si="32"/>
        <v>60</v>
      </c>
      <c r="CD9" s="7">
        <f t="shared" si="33"/>
        <v>7200</v>
      </c>
      <c r="CE9" s="14">
        <v>30</v>
      </c>
      <c r="CF9" s="5">
        <f t="shared" si="34"/>
        <v>90</v>
      </c>
      <c r="CG9" s="7">
        <f t="shared" si="35"/>
        <v>10800</v>
      </c>
      <c r="CH9" s="14">
        <v>50</v>
      </c>
      <c r="CI9" s="5">
        <f t="shared" si="36"/>
        <v>150</v>
      </c>
      <c r="CJ9" s="7">
        <f t="shared" si="37"/>
        <v>18000</v>
      </c>
      <c r="CK9" s="14"/>
      <c r="CL9" s="5">
        <f t="shared" si="38"/>
        <v>0</v>
      </c>
      <c r="CM9" s="7">
        <f t="shared" si="39"/>
        <v>0</v>
      </c>
      <c r="CN9" s="14"/>
      <c r="CO9" s="5">
        <f t="shared" si="40"/>
        <v>0</v>
      </c>
      <c r="CP9" s="7">
        <f t="shared" si="41"/>
        <v>0</v>
      </c>
      <c r="CQ9" s="39">
        <v>4320</v>
      </c>
      <c r="CR9" s="32"/>
    </row>
    <row r="10" spans="1:97" x14ac:dyDescent="0.3">
      <c r="A10" s="34" t="s">
        <v>47</v>
      </c>
      <c r="B10" s="34" t="s">
        <v>19</v>
      </c>
      <c r="C10" s="34" t="s">
        <v>48</v>
      </c>
      <c r="D10" s="34" t="s">
        <v>223</v>
      </c>
      <c r="E10" s="34" t="s">
        <v>252</v>
      </c>
      <c r="F10" s="34" t="s">
        <v>253</v>
      </c>
      <c r="G10" s="34" t="s">
        <v>254</v>
      </c>
      <c r="H10" s="34" t="s">
        <v>255</v>
      </c>
      <c r="I10" s="34" t="s">
        <v>291</v>
      </c>
      <c r="J10" s="35">
        <v>180</v>
      </c>
      <c r="K10" s="35">
        <v>60</v>
      </c>
      <c r="L10" s="35">
        <v>468000</v>
      </c>
      <c r="M10" s="40"/>
      <c r="N10" s="36">
        <v>127.93</v>
      </c>
      <c r="O10" s="34" t="s">
        <v>133</v>
      </c>
      <c r="P10" s="34" t="s">
        <v>81</v>
      </c>
      <c r="Q10" s="34" t="s">
        <v>97</v>
      </c>
      <c r="R10" s="34" t="s">
        <v>193</v>
      </c>
      <c r="S10" s="34" t="s">
        <v>191</v>
      </c>
      <c r="T10" s="34" t="s">
        <v>125</v>
      </c>
      <c r="U10" s="34" t="s">
        <v>192</v>
      </c>
      <c r="V10" s="34" t="s">
        <v>159</v>
      </c>
      <c r="W10" s="34" t="s">
        <v>186</v>
      </c>
      <c r="X10" s="34" t="s">
        <v>310</v>
      </c>
      <c r="Y10" s="36">
        <v>211.14</v>
      </c>
      <c r="Z10" s="34" t="s">
        <v>55</v>
      </c>
      <c r="AA10" s="34" t="s">
        <v>218</v>
      </c>
      <c r="AB10" s="36">
        <v>68.741119999999995</v>
      </c>
      <c r="AC10" s="36">
        <v>33.35</v>
      </c>
      <c r="AD10" s="34"/>
      <c r="AE10" s="28">
        <v>60</v>
      </c>
      <c r="AF10" s="17">
        <v>180</v>
      </c>
      <c r="AG10" s="5">
        <f t="shared" si="0"/>
        <v>540</v>
      </c>
      <c r="AH10" s="6">
        <f t="shared" si="1"/>
        <v>32400</v>
      </c>
      <c r="AI10" s="18"/>
      <c r="AJ10" s="5">
        <f t="shared" si="2"/>
        <v>0</v>
      </c>
      <c r="AK10" s="6">
        <f t="shared" si="3"/>
        <v>0</v>
      </c>
      <c r="AL10" s="14"/>
      <c r="AM10" s="5">
        <f t="shared" si="4"/>
        <v>0</v>
      </c>
      <c r="AN10" s="6">
        <f t="shared" si="5"/>
        <v>0</v>
      </c>
      <c r="AO10" s="14">
        <v>10</v>
      </c>
      <c r="AP10" s="5">
        <f t="shared" si="6"/>
        <v>30</v>
      </c>
      <c r="AQ10" s="6">
        <f t="shared" si="7"/>
        <v>1800</v>
      </c>
      <c r="AR10" s="14"/>
      <c r="AS10" s="5">
        <f t="shared" si="8"/>
        <v>0</v>
      </c>
      <c r="AT10" s="6">
        <f t="shared" si="9"/>
        <v>0</v>
      </c>
      <c r="AU10" s="14"/>
      <c r="AV10" s="5">
        <f t="shared" si="10"/>
        <v>0</v>
      </c>
      <c r="AW10" s="6">
        <f t="shared" si="11"/>
        <v>0</v>
      </c>
      <c r="AX10" s="14">
        <v>120</v>
      </c>
      <c r="AY10" s="5">
        <f t="shared" si="12"/>
        <v>360</v>
      </c>
      <c r="AZ10" s="6">
        <f t="shared" si="13"/>
        <v>21600</v>
      </c>
      <c r="BA10" s="14"/>
      <c r="BB10" s="5">
        <f t="shared" si="14"/>
        <v>0</v>
      </c>
      <c r="BC10" s="6">
        <f t="shared" si="15"/>
        <v>0</v>
      </c>
      <c r="BD10" s="14">
        <v>240</v>
      </c>
      <c r="BE10" s="5">
        <f t="shared" si="16"/>
        <v>720</v>
      </c>
      <c r="BF10" s="6">
        <f t="shared" si="17"/>
        <v>43200</v>
      </c>
      <c r="BG10" s="14"/>
      <c r="BH10" s="5">
        <f t="shared" si="18"/>
        <v>0</v>
      </c>
      <c r="BI10" s="6">
        <f t="shared" si="19"/>
        <v>0</v>
      </c>
      <c r="BJ10" s="14"/>
      <c r="BK10" s="5">
        <f t="shared" si="20"/>
        <v>0</v>
      </c>
      <c r="BL10" s="6">
        <f t="shared" si="21"/>
        <v>0</v>
      </c>
      <c r="BM10" s="14"/>
      <c r="BN10" s="5">
        <f t="shared" si="22"/>
        <v>0</v>
      </c>
      <c r="BO10" s="6">
        <f t="shared" si="23"/>
        <v>0</v>
      </c>
      <c r="BP10" s="14">
        <v>240</v>
      </c>
      <c r="BQ10" s="5">
        <f t="shared" si="24"/>
        <v>720</v>
      </c>
      <c r="BR10" s="6">
        <f t="shared" si="25"/>
        <v>43200</v>
      </c>
      <c r="BS10" s="14">
        <v>880</v>
      </c>
      <c r="BT10" s="5">
        <f t="shared" si="26"/>
        <v>2640</v>
      </c>
      <c r="BU10" s="6">
        <f t="shared" si="27"/>
        <v>158400</v>
      </c>
      <c r="BV10" s="14"/>
      <c r="BW10" s="5">
        <f t="shared" si="28"/>
        <v>0</v>
      </c>
      <c r="BX10" s="7">
        <f t="shared" si="29"/>
        <v>0</v>
      </c>
      <c r="BY10" s="14"/>
      <c r="BZ10" s="5">
        <f t="shared" si="30"/>
        <v>0</v>
      </c>
      <c r="CA10" s="7">
        <f t="shared" si="31"/>
        <v>0</v>
      </c>
      <c r="CB10" s="14"/>
      <c r="CC10" s="5">
        <f t="shared" si="32"/>
        <v>0</v>
      </c>
      <c r="CD10" s="7">
        <f t="shared" si="33"/>
        <v>0</v>
      </c>
      <c r="CE10" s="14"/>
      <c r="CF10" s="5">
        <f t="shared" si="34"/>
        <v>0</v>
      </c>
      <c r="CG10" s="7">
        <f t="shared" si="35"/>
        <v>0</v>
      </c>
      <c r="CH10" s="14">
        <v>50</v>
      </c>
      <c r="CI10" s="5">
        <f t="shared" si="36"/>
        <v>150</v>
      </c>
      <c r="CJ10" s="7">
        <f t="shared" si="37"/>
        <v>9000</v>
      </c>
      <c r="CK10" s="14"/>
      <c r="CL10" s="5">
        <f t="shared" si="38"/>
        <v>0</v>
      </c>
      <c r="CM10" s="7">
        <f t="shared" si="39"/>
        <v>0</v>
      </c>
      <c r="CN10" s="14">
        <v>250</v>
      </c>
      <c r="CO10" s="5">
        <f t="shared" si="40"/>
        <v>750</v>
      </c>
      <c r="CP10" s="7">
        <f t="shared" si="41"/>
        <v>45000</v>
      </c>
      <c r="CQ10" s="39">
        <v>1890</v>
      </c>
      <c r="CR10" s="32"/>
    </row>
    <row r="11" spans="1:97" ht="26.1" customHeight="1" x14ac:dyDescent="0.3">
      <c r="A11" s="34" t="s">
        <v>49</v>
      </c>
      <c r="B11" s="34" t="s">
        <v>17</v>
      </c>
      <c r="C11" s="34" t="s">
        <v>50</v>
      </c>
      <c r="D11" s="34" t="s">
        <v>221</v>
      </c>
      <c r="E11" s="34">
        <v>2789580590</v>
      </c>
      <c r="F11" s="34" t="s">
        <v>245</v>
      </c>
      <c r="G11" s="34" t="s">
        <v>246</v>
      </c>
      <c r="H11" s="34" t="s">
        <v>247</v>
      </c>
      <c r="I11" s="34" t="s">
        <v>289</v>
      </c>
      <c r="J11" s="35">
        <v>50</v>
      </c>
      <c r="K11" s="35">
        <v>0.99</v>
      </c>
      <c r="L11" s="35">
        <v>77220</v>
      </c>
      <c r="M11" s="40">
        <v>96525</v>
      </c>
      <c r="N11" s="36">
        <v>40.864310000000003</v>
      </c>
      <c r="O11" s="34" t="s">
        <v>134</v>
      </c>
      <c r="P11" s="34" t="s">
        <v>82</v>
      </c>
      <c r="Q11" s="34" t="s">
        <v>95</v>
      </c>
      <c r="R11" s="34" t="s">
        <v>107</v>
      </c>
      <c r="S11" s="34" t="s">
        <v>147</v>
      </c>
      <c r="T11" s="34" t="s">
        <v>123</v>
      </c>
      <c r="U11" s="34" t="s">
        <v>194</v>
      </c>
      <c r="V11" s="34" t="s">
        <v>160</v>
      </c>
      <c r="W11" s="34" t="s">
        <v>195</v>
      </c>
      <c r="X11" s="34" t="s">
        <v>17</v>
      </c>
      <c r="Y11" s="36">
        <v>2457.2199999999998</v>
      </c>
      <c r="Z11" s="34" t="s">
        <v>55</v>
      </c>
      <c r="AA11" s="34" t="s">
        <v>218</v>
      </c>
      <c r="AB11" s="36">
        <v>98.670450000000002</v>
      </c>
      <c r="AC11" s="36">
        <v>45.12</v>
      </c>
      <c r="AD11" s="34"/>
      <c r="AE11" s="28">
        <v>0.99</v>
      </c>
      <c r="AF11" s="19">
        <v>1620</v>
      </c>
      <c r="AG11" s="5">
        <f t="shared" si="0"/>
        <v>4860</v>
      </c>
      <c r="AH11" s="6">
        <f t="shared" si="1"/>
        <v>4811.3999999999996</v>
      </c>
      <c r="AI11" s="20">
        <v>2640</v>
      </c>
      <c r="AJ11" s="5">
        <f t="shared" si="2"/>
        <v>7920</v>
      </c>
      <c r="AK11" s="6">
        <f t="shared" si="3"/>
        <v>7840.8</v>
      </c>
      <c r="AL11" s="16">
        <v>810</v>
      </c>
      <c r="AM11" s="5">
        <f t="shared" si="4"/>
        <v>2430</v>
      </c>
      <c r="AN11" s="6">
        <f t="shared" si="5"/>
        <v>2405.6999999999998</v>
      </c>
      <c r="AO11" s="16">
        <v>960</v>
      </c>
      <c r="AP11" s="5">
        <f t="shared" si="6"/>
        <v>2880</v>
      </c>
      <c r="AQ11" s="6">
        <f t="shared" si="7"/>
        <v>2851.2</v>
      </c>
      <c r="AR11" s="16">
        <v>1080</v>
      </c>
      <c r="AS11" s="5">
        <f t="shared" si="8"/>
        <v>3240</v>
      </c>
      <c r="AT11" s="6">
        <f t="shared" si="9"/>
        <v>3207.6</v>
      </c>
      <c r="AU11" s="16">
        <v>6330</v>
      </c>
      <c r="AV11" s="5">
        <f t="shared" si="10"/>
        <v>18990</v>
      </c>
      <c r="AW11" s="6">
        <f t="shared" si="11"/>
        <v>18800.099999999999</v>
      </c>
      <c r="AX11" s="16">
        <v>450</v>
      </c>
      <c r="AY11" s="5">
        <f t="shared" si="12"/>
        <v>1350</v>
      </c>
      <c r="AZ11" s="6">
        <f t="shared" si="13"/>
        <v>1336.5</v>
      </c>
      <c r="BA11" s="16">
        <v>810</v>
      </c>
      <c r="BB11" s="5">
        <f t="shared" si="14"/>
        <v>2430</v>
      </c>
      <c r="BC11" s="6">
        <f t="shared" si="15"/>
        <v>2405.6999999999998</v>
      </c>
      <c r="BD11" s="16">
        <v>1350</v>
      </c>
      <c r="BE11" s="5">
        <f t="shared" si="16"/>
        <v>4050</v>
      </c>
      <c r="BF11" s="6">
        <f t="shared" si="17"/>
        <v>4009.5</v>
      </c>
      <c r="BG11" s="16"/>
      <c r="BH11" s="5">
        <f t="shared" si="18"/>
        <v>0</v>
      </c>
      <c r="BI11" s="6">
        <f t="shared" si="19"/>
        <v>0</v>
      </c>
      <c r="BJ11" s="16"/>
      <c r="BK11" s="5">
        <f t="shared" si="20"/>
        <v>0</v>
      </c>
      <c r="BL11" s="6">
        <f t="shared" si="21"/>
        <v>0</v>
      </c>
      <c r="BM11" s="16">
        <v>180</v>
      </c>
      <c r="BN11" s="5">
        <f t="shared" si="22"/>
        <v>540</v>
      </c>
      <c r="BO11" s="6">
        <f t="shared" si="23"/>
        <v>534.6</v>
      </c>
      <c r="BP11" s="16"/>
      <c r="BQ11" s="5">
        <f t="shared" si="24"/>
        <v>0</v>
      </c>
      <c r="BR11" s="6">
        <f t="shared" si="25"/>
        <v>0</v>
      </c>
      <c r="BS11" s="16"/>
      <c r="BT11" s="5">
        <f t="shared" si="26"/>
        <v>0</v>
      </c>
      <c r="BU11" s="6">
        <f t="shared" si="27"/>
        <v>0</v>
      </c>
      <c r="BV11" s="16"/>
      <c r="BW11" s="5">
        <f t="shared" si="28"/>
        <v>0</v>
      </c>
      <c r="BX11" s="7">
        <f t="shared" si="29"/>
        <v>0</v>
      </c>
      <c r="BY11" s="16"/>
      <c r="BZ11" s="5">
        <f t="shared" si="30"/>
        <v>0</v>
      </c>
      <c r="CA11" s="7">
        <f t="shared" si="31"/>
        <v>0</v>
      </c>
      <c r="CB11" s="16"/>
      <c r="CC11" s="5">
        <f t="shared" si="32"/>
        <v>0</v>
      </c>
      <c r="CD11" s="7">
        <f t="shared" si="33"/>
        <v>0</v>
      </c>
      <c r="CE11" s="16"/>
      <c r="CF11" s="5">
        <f t="shared" si="34"/>
        <v>0</v>
      </c>
      <c r="CG11" s="7">
        <f t="shared" si="35"/>
        <v>0</v>
      </c>
      <c r="CH11" s="14"/>
      <c r="CI11" s="5">
        <f t="shared" si="36"/>
        <v>0</v>
      </c>
      <c r="CJ11" s="7">
        <f t="shared" si="37"/>
        <v>0</v>
      </c>
      <c r="CK11" s="14"/>
      <c r="CL11" s="5">
        <f t="shared" si="38"/>
        <v>0</v>
      </c>
      <c r="CM11" s="7">
        <f t="shared" si="39"/>
        <v>0</v>
      </c>
      <c r="CN11" s="14">
        <v>120</v>
      </c>
      <c r="CO11" s="5">
        <f t="shared" si="40"/>
        <v>360</v>
      </c>
      <c r="CP11" s="7">
        <f t="shared" si="41"/>
        <v>356.4</v>
      </c>
      <c r="CQ11" s="39">
        <v>28950</v>
      </c>
      <c r="CR11" s="32"/>
    </row>
    <row r="12" spans="1:97" x14ac:dyDescent="0.3">
      <c r="A12" s="34" t="s">
        <v>49</v>
      </c>
      <c r="B12" s="34" t="s">
        <v>19</v>
      </c>
      <c r="C12" s="34" t="s">
        <v>50</v>
      </c>
      <c r="D12" s="34" t="s">
        <v>221</v>
      </c>
      <c r="E12" s="34">
        <v>2789580590</v>
      </c>
      <c r="F12" s="34" t="s">
        <v>245</v>
      </c>
      <c r="G12" s="34" t="s">
        <v>246</v>
      </c>
      <c r="H12" s="34" t="s">
        <v>247</v>
      </c>
      <c r="I12" s="34" t="s">
        <v>292</v>
      </c>
      <c r="J12" s="35">
        <v>50</v>
      </c>
      <c r="K12" s="35">
        <v>0.99</v>
      </c>
      <c r="L12" s="35">
        <v>19305</v>
      </c>
      <c r="M12" s="40"/>
      <c r="N12" s="36">
        <v>40.864310000000003</v>
      </c>
      <c r="O12" s="34" t="s">
        <v>134</v>
      </c>
      <c r="P12" s="34" t="s">
        <v>82</v>
      </c>
      <c r="Q12" s="34" t="s">
        <v>95</v>
      </c>
      <c r="R12" s="34" t="s">
        <v>108</v>
      </c>
      <c r="S12" s="34" t="s">
        <v>147</v>
      </c>
      <c r="T12" s="34" t="s">
        <v>123</v>
      </c>
      <c r="U12" s="34" t="s">
        <v>196</v>
      </c>
      <c r="V12" s="34" t="s">
        <v>161</v>
      </c>
      <c r="W12" s="34" t="s">
        <v>195</v>
      </c>
      <c r="X12" s="34" t="s">
        <v>17</v>
      </c>
      <c r="Y12" s="36">
        <v>2457.2199999999998</v>
      </c>
      <c r="Z12" s="34" t="s">
        <v>55</v>
      </c>
      <c r="AA12" s="34" t="s">
        <v>218</v>
      </c>
      <c r="AB12" s="36">
        <v>98.670450000000002</v>
      </c>
      <c r="AC12" s="36">
        <v>45.12</v>
      </c>
      <c r="AD12" s="34"/>
      <c r="AE12" s="28">
        <v>0.99</v>
      </c>
      <c r="AF12" s="21">
        <v>210</v>
      </c>
      <c r="AG12" s="5">
        <f t="shared" si="0"/>
        <v>630</v>
      </c>
      <c r="AH12" s="6">
        <f t="shared" si="1"/>
        <v>623.70000000000005</v>
      </c>
      <c r="AI12" s="22">
        <v>210</v>
      </c>
      <c r="AJ12" s="5">
        <f t="shared" si="2"/>
        <v>630</v>
      </c>
      <c r="AK12" s="6">
        <f t="shared" si="3"/>
        <v>623.70000000000005</v>
      </c>
      <c r="AL12" s="16"/>
      <c r="AM12" s="5">
        <f t="shared" si="4"/>
        <v>0</v>
      </c>
      <c r="AN12" s="6">
        <f t="shared" si="5"/>
        <v>0</v>
      </c>
      <c r="AO12" s="16"/>
      <c r="AP12" s="5">
        <f t="shared" si="6"/>
        <v>0</v>
      </c>
      <c r="AQ12" s="6">
        <f t="shared" si="7"/>
        <v>0</v>
      </c>
      <c r="AR12" s="16">
        <v>0</v>
      </c>
      <c r="AS12" s="5">
        <f t="shared" si="8"/>
        <v>0</v>
      </c>
      <c r="AT12" s="6">
        <f t="shared" si="9"/>
        <v>0</v>
      </c>
      <c r="AU12" s="16">
        <v>4800</v>
      </c>
      <c r="AV12" s="5">
        <f t="shared" si="10"/>
        <v>14400</v>
      </c>
      <c r="AW12" s="6">
        <f t="shared" si="11"/>
        <v>14256</v>
      </c>
      <c r="AX12" s="16"/>
      <c r="AY12" s="5">
        <f t="shared" si="12"/>
        <v>0</v>
      </c>
      <c r="AZ12" s="6">
        <f t="shared" si="13"/>
        <v>0</v>
      </c>
      <c r="BA12" s="16"/>
      <c r="BB12" s="5">
        <f t="shared" si="14"/>
        <v>0</v>
      </c>
      <c r="BC12" s="6">
        <f t="shared" si="15"/>
        <v>0</v>
      </c>
      <c r="BD12" s="16">
        <v>270</v>
      </c>
      <c r="BE12" s="5">
        <f t="shared" si="16"/>
        <v>810</v>
      </c>
      <c r="BF12" s="6">
        <f t="shared" si="17"/>
        <v>801.9</v>
      </c>
      <c r="BG12" s="16"/>
      <c r="BH12" s="5">
        <f t="shared" si="18"/>
        <v>0</v>
      </c>
      <c r="BI12" s="6">
        <f t="shared" si="19"/>
        <v>0</v>
      </c>
      <c r="BJ12" s="16"/>
      <c r="BK12" s="5">
        <f t="shared" si="20"/>
        <v>0</v>
      </c>
      <c r="BL12" s="6">
        <f t="shared" si="21"/>
        <v>0</v>
      </c>
      <c r="BM12" s="16">
        <v>60</v>
      </c>
      <c r="BN12" s="5">
        <f t="shared" si="22"/>
        <v>180</v>
      </c>
      <c r="BO12" s="6">
        <f t="shared" si="23"/>
        <v>178.2</v>
      </c>
      <c r="BP12" s="16"/>
      <c r="BQ12" s="5">
        <f t="shared" si="24"/>
        <v>0</v>
      </c>
      <c r="BR12" s="6">
        <f t="shared" si="25"/>
        <v>0</v>
      </c>
      <c r="BS12" s="16"/>
      <c r="BT12" s="5">
        <f t="shared" si="26"/>
        <v>0</v>
      </c>
      <c r="BU12" s="6">
        <f t="shared" si="27"/>
        <v>0</v>
      </c>
      <c r="BV12" s="16"/>
      <c r="BW12" s="5">
        <f t="shared" si="28"/>
        <v>0</v>
      </c>
      <c r="BX12" s="7">
        <f t="shared" si="29"/>
        <v>0</v>
      </c>
      <c r="BY12" s="16"/>
      <c r="BZ12" s="5">
        <f t="shared" si="30"/>
        <v>0</v>
      </c>
      <c r="CA12" s="7">
        <f t="shared" si="31"/>
        <v>0</v>
      </c>
      <c r="CB12" s="16"/>
      <c r="CC12" s="5">
        <f t="shared" si="32"/>
        <v>0</v>
      </c>
      <c r="CD12" s="7">
        <f t="shared" si="33"/>
        <v>0</v>
      </c>
      <c r="CE12" s="16"/>
      <c r="CF12" s="5">
        <f t="shared" si="34"/>
        <v>0</v>
      </c>
      <c r="CG12" s="7">
        <f t="shared" si="35"/>
        <v>0</v>
      </c>
      <c r="CH12" s="14"/>
      <c r="CI12" s="5">
        <f t="shared" si="36"/>
        <v>0</v>
      </c>
      <c r="CJ12" s="7">
        <f t="shared" si="37"/>
        <v>0</v>
      </c>
      <c r="CK12" s="14"/>
      <c r="CL12" s="5">
        <f t="shared" si="38"/>
        <v>0</v>
      </c>
      <c r="CM12" s="7">
        <f t="shared" si="39"/>
        <v>0</v>
      </c>
      <c r="CN12" s="14">
        <v>210</v>
      </c>
      <c r="CO12" s="5">
        <f t="shared" si="40"/>
        <v>630</v>
      </c>
      <c r="CP12" s="7">
        <f t="shared" si="41"/>
        <v>623.70000000000005</v>
      </c>
      <c r="CQ12" s="39">
        <v>2220</v>
      </c>
      <c r="CR12" s="32"/>
    </row>
    <row r="13" spans="1:97" ht="24.9" customHeight="1" x14ac:dyDescent="0.3">
      <c r="A13" s="34" t="s">
        <v>51</v>
      </c>
      <c r="B13" s="34" t="s">
        <v>17</v>
      </c>
      <c r="C13" s="34" t="s">
        <v>52</v>
      </c>
      <c r="D13" s="34" t="s">
        <v>220</v>
      </c>
      <c r="E13" s="34" t="s">
        <v>241</v>
      </c>
      <c r="F13" s="34" t="s">
        <v>242</v>
      </c>
      <c r="G13" s="34" t="s">
        <v>243</v>
      </c>
      <c r="H13" s="34" t="s">
        <v>244</v>
      </c>
      <c r="I13" s="34" t="s">
        <v>293</v>
      </c>
      <c r="J13" s="35">
        <v>2</v>
      </c>
      <c r="K13" s="35">
        <v>0.14299999999999999</v>
      </c>
      <c r="L13" s="35">
        <v>111540</v>
      </c>
      <c r="M13" s="40">
        <v>239928</v>
      </c>
      <c r="N13" s="36">
        <v>0.76536000000000004</v>
      </c>
      <c r="O13" s="34" t="s">
        <v>135</v>
      </c>
      <c r="P13" s="34" t="s">
        <v>83</v>
      </c>
      <c r="Q13" s="34" t="s">
        <v>95</v>
      </c>
      <c r="R13" s="34" t="s">
        <v>102</v>
      </c>
      <c r="S13" s="34" t="s">
        <v>147</v>
      </c>
      <c r="T13" s="34" t="s">
        <v>123</v>
      </c>
      <c r="U13" s="34" t="s">
        <v>197</v>
      </c>
      <c r="V13" s="34" t="s">
        <v>162</v>
      </c>
      <c r="W13" s="34" t="s">
        <v>198</v>
      </c>
      <c r="X13" s="34" t="s">
        <v>17</v>
      </c>
      <c r="Y13" s="36">
        <v>40.19</v>
      </c>
      <c r="Z13" s="34" t="s">
        <v>55</v>
      </c>
      <c r="AA13" s="34" t="s">
        <v>218</v>
      </c>
      <c r="AB13" s="36">
        <v>89.041049999999998</v>
      </c>
      <c r="AC13" s="36">
        <v>41.35</v>
      </c>
      <c r="AD13" s="34"/>
      <c r="AE13" s="28">
        <v>0.14299999999999999</v>
      </c>
      <c r="AF13" s="14">
        <v>3640</v>
      </c>
      <c r="AG13" s="5">
        <f t="shared" si="0"/>
        <v>10920</v>
      </c>
      <c r="AH13" s="6">
        <f t="shared" si="1"/>
        <v>1561.56</v>
      </c>
      <c r="AI13" s="15">
        <v>1400</v>
      </c>
      <c r="AJ13" s="5">
        <f t="shared" si="2"/>
        <v>4200</v>
      </c>
      <c r="AK13" s="6">
        <f t="shared" si="3"/>
        <v>600.59999999999991</v>
      </c>
      <c r="AL13" s="14">
        <v>1400</v>
      </c>
      <c r="AM13" s="5">
        <f t="shared" si="4"/>
        <v>4200</v>
      </c>
      <c r="AN13" s="6">
        <f t="shared" si="5"/>
        <v>600.59999999999991</v>
      </c>
      <c r="AO13" s="14"/>
      <c r="AP13" s="5">
        <f t="shared" si="6"/>
        <v>0</v>
      </c>
      <c r="AQ13" s="6">
        <f t="shared" si="7"/>
        <v>0</v>
      </c>
      <c r="AR13" s="14"/>
      <c r="AS13" s="5">
        <f t="shared" si="8"/>
        <v>0</v>
      </c>
      <c r="AT13" s="6">
        <f t="shared" si="9"/>
        <v>0</v>
      </c>
      <c r="AU13" s="14">
        <v>168644</v>
      </c>
      <c r="AV13" s="5">
        <f t="shared" si="10"/>
        <v>505932</v>
      </c>
      <c r="AW13" s="6">
        <f t="shared" si="11"/>
        <v>72348.275999999998</v>
      </c>
      <c r="AX13" s="14">
        <v>1540</v>
      </c>
      <c r="AY13" s="5">
        <f t="shared" si="12"/>
        <v>4620</v>
      </c>
      <c r="AZ13" s="6">
        <f t="shared" si="13"/>
        <v>660.66</v>
      </c>
      <c r="BA13" s="14">
        <v>1120</v>
      </c>
      <c r="BB13" s="5">
        <f t="shared" si="14"/>
        <v>3360</v>
      </c>
      <c r="BC13" s="6">
        <f t="shared" si="15"/>
        <v>480.47999999999996</v>
      </c>
      <c r="BD13" s="14">
        <v>5488</v>
      </c>
      <c r="BE13" s="5">
        <f t="shared" si="16"/>
        <v>16464</v>
      </c>
      <c r="BF13" s="6">
        <f t="shared" si="17"/>
        <v>2354.3519999999999</v>
      </c>
      <c r="BG13" s="14"/>
      <c r="BH13" s="5">
        <f t="shared" si="18"/>
        <v>0</v>
      </c>
      <c r="BI13" s="6">
        <f t="shared" si="19"/>
        <v>0</v>
      </c>
      <c r="BJ13" s="14">
        <v>168</v>
      </c>
      <c r="BK13" s="5">
        <f t="shared" si="20"/>
        <v>504</v>
      </c>
      <c r="BL13" s="6">
        <f t="shared" si="21"/>
        <v>72.071999999999989</v>
      </c>
      <c r="BM13" s="14"/>
      <c r="BN13" s="5">
        <f t="shared" si="22"/>
        <v>0</v>
      </c>
      <c r="BO13" s="6">
        <f t="shared" si="23"/>
        <v>0</v>
      </c>
      <c r="BP13" s="14"/>
      <c r="BQ13" s="5">
        <f t="shared" si="24"/>
        <v>0</v>
      </c>
      <c r="BR13" s="6">
        <f t="shared" si="25"/>
        <v>0</v>
      </c>
      <c r="BS13" s="14"/>
      <c r="BT13" s="5">
        <f t="shared" si="26"/>
        <v>0</v>
      </c>
      <c r="BU13" s="6">
        <f t="shared" si="27"/>
        <v>0</v>
      </c>
      <c r="BV13" s="14">
        <v>280</v>
      </c>
      <c r="BW13" s="5">
        <f t="shared" si="28"/>
        <v>840</v>
      </c>
      <c r="BX13" s="7">
        <f t="shared" si="29"/>
        <v>120.11999999999999</v>
      </c>
      <c r="BY13" s="14"/>
      <c r="BZ13" s="5">
        <f t="shared" si="30"/>
        <v>0</v>
      </c>
      <c r="CA13" s="7">
        <f t="shared" si="31"/>
        <v>0</v>
      </c>
      <c r="CB13" s="14"/>
      <c r="CC13" s="5">
        <f t="shared" si="32"/>
        <v>0</v>
      </c>
      <c r="CD13" s="7">
        <f t="shared" si="33"/>
        <v>0</v>
      </c>
      <c r="CE13" s="14"/>
      <c r="CF13" s="5">
        <f t="shared" si="34"/>
        <v>0</v>
      </c>
      <c r="CG13" s="7">
        <f t="shared" si="35"/>
        <v>0</v>
      </c>
      <c r="CH13" s="14">
        <v>280</v>
      </c>
      <c r="CI13" s="5">
        <f t="shared" si="36"/>
        <v>840</v>
      </c>
      <c r="CJ13" s="7">
        <f t="shared" si="37"/>
        <v>120.11999999999999</v>
      </c>
      <c r="CK13" s="14"/>
      <c r="CL13" s="5">
        <f t="shared" si="38"/>
        <v>0</v>
      </c>
      <c r="CM13" s="7">
        <f t="shared" si="39"/>
        <v>0</v>
      </c>
      <c r="CN13" s="14"/>
      <c r="CO13" s="5">
        <f t="shared" si="40"/>
        <v>0</v>
      </c>
      <c r="CP13" s="7">
        <f t="shared" si="41"/>
        <v>0</v>
      </c>
      <c r="CQ13" s="39">
        <v>228120</v>
      </c>
      <c r="CR13" s="32"/>
    </row>
    <row r="14" spans="1:97" ht="27.9" customHeight="1" x14ac:dyDescent="0.3">
      <c r="A14" s="34" t="s">
        <v>51</v>
      </c>
      <c r="B14" s="34" t="s">
        <v>19</v>
      </c>
      <c r="C14" s="34" t="s">
        <v>52</v>
      </c>
      <c r="D14" s="34" t="s">
        <v>220</v>
      </c>
      <c r="E14" s="34" t="s">
        <v>241</v>
      </c>
      <c r="F14" s="34" t="s">
        <v>242</v>
      </c>
      <c r="G14" s="34" t="s">
        <v>243</v>
      </c>
      <c r="H14" s="34" t="s">
        <v>244</v>
      </c>
      <c r="I14" s="34" t="s">
        <v>294</v>
      </c>
      <c r="J14" s="35">
        <v>4</v>
      </c>
      <c r="K14" s="35">
        <v>0.27400000000000002</v>
      </c>
      <c r="L14" s="35">
        <v>85488</v>
      </c>
      <c r="M14" s="40"/>
      <c r="N14" s="36">
        <v>0.89285999999999999</v>
      </c>
      <c r="O14" s="34" t="s">
        <v>135</v>
      </c>
      <c r="P14" s="34" t="s">
        <v>83</v>
      </c>
      <c r="Q14" s="34" t="s">
        <v>95</v>
      </c>
      <c r="R14" s="34" t="s">
        <v>109</v>
      </c>
      <c r="S14" s="34" t="s">
        <v>147</v>
      </c>
      <c r="T14" s="34" t="s">
        <v>123</v>
      </c>
      <c r="U14" s="34" t="s">
        <v>199</v>
      </c>
      <c r="V14" s="34" t="s">
        <v>163</v>
      </c>
      <c r="W14" s="34" t="s">
        <v>198</v>
      </c>
      <c r="X14" s="34" t="s">
        <v>17</v>
      </c>
      <c r="Y14" s="36">
        <v>46.89</v>
      </c>
      <c r="Z14" s="34" t="s">
        <v>55</v>
      </c>
      <c r="AA14" s="34" t="s">
        <v>218</v>
      </c>
      <c r="AB14" s="36">
        <v>82.002099999999999</v>
      </c>
      <c r="AC14" s="36">
        <v>41.35</v>
      </c>
      <c r="AD14" s="34"/>
      <c r="AE14" s="28">
        <v>0.27400000000000002</v>
      </c>
      <c r="AF14" s="14">
        <v>2576</v>
      </c>
      <c r="AG14" s="5">
        <f t="shared" si="0"/>
        <v>7728</v>
      </c>
      <c r="AH14" s="6">
        <f t="shared" si="1"/>
        <v>2117.4720000000002</v>
      </c>
      <c r="AI14" s="15">
        <v>840</v>
      </c>
      <c r="AJ14" s="5">
        <f t="shared" si="2"/>
        <v>2520</v>
      </c>
      <c r="AK14" s="6">
        <f t="shared" si="3"/>
        <v>690.48</v>
      </c>
      <c r="AL14" s="14"/>
      <c r="AM14" s="5">
        <f t="shared" si="4"/>
        <v>0</v>
      </c>
      <c r="AN14" s="6">
        <f t="shared" si="5"/>
        <v>0</v>
      </c>
      <c r="AO14" s="14"/>
      <c r="AP14" s="5">
        <f t="shared" si="6"/>
        <v>0</v>
      </c>
      <c r="AQ14" s="6">
        <f t="shared" si="7"/>
        <v>0</v>
      </c>
      <c r="AR14" s="14"/>
      <c r="AS14" s="5">
        <f t="shared" si="8"/>
        <v>0</v>
      </c>
      <c r="AT14" s="6">
        <f t="shared" si="9"/>
        <v>0</v>
      </c>
      <c r="AU14" s="14">
        <v>48020</v>
      </c>
      <c r="AV14" s="5">
        <f t="shared" si="10"/>
        <v>144060</v>
      </c>
      <c r="AW14" s="6">
        <f t="shared" si="11"/>
        <v>39472.44</v>
      </c>
      <c r="AX14" s="14"/>
      <c r="AY14" s="5">
        <f t="shared" si="12"/>
        <v>0</v>
      </c>
      <c r="AZ14" s="6">
        <f t="shared" si="13"/>
        <v>0</v>
      </c>
      <c r="BA14" s="14"/>
      <c r="BB14" s="5">
        <f t="shared" si="14"/>
        <v>0</v>
      </c>
      <c r="BC14" s="6">
        <f t="shared" si="15"/>
        <v>0</v>
      </c>
      <c r="BD14" s="14">
        <v>560</v>
      </c>
      <c r="BE14" s="5">
        <f t="shared" si="16"/>
        <v>1680</v>
      </c>
      <c r="BF14" s="6">
        <f t="shared" si="17"/>
        <v>460.32000000000005</v>
      </c>
      <c r="BG14" s="14"/>
      <c r="BH14" s="5">
        <f t="shared" si="18"/>
        <v>0</v>
      </c>
      <c r="BI14" s="6">
        <f t="shared" si="19"/>
        <v>0</v>
      </c>
      <c r="BJ14" s="14"/>
      <c r="BK14" s="5">
        <f t="shared" si="20"/>
        <v>0</v>
      </c>
      <c r="BL14" s="6">
        <f t="shared" si="21"/>
        <v>0</v>
      </c>
      <c r="BM14" s="14"/>
      <c r="BN14" s="5">
        <f t="shared" si="22"/>
        <v>0</v>
      </c>
      <c r="BO14" s="6">
        <f t="shared" si="23"/>
        <v>0</v>
      </c>
      <c r="BP14" s="14"/>
      <c r="BQ14" s="5">
        <f t="shared" si="24"/>
        <v>0</v>
      </c>
      <c r="BR14" s="6">
        <f t="shared" si="25"/>
        <v>0</v>
      </c>
      <c r="BS14" s="14"/>
      <c r="BT14" s="5">
        <f t="shared" si="26"/>
        <v>0</v>
      </c>
      <c r="BU14" s="6">
        <f t="shared" si="27"/>
        <v>0</v>
      </c>
      <c r="BV14" s="14"/>
      <c r="BW14" s="5">
        <f t="shared" si="28"/>
        <v>0</v>
      </c>
      <c r="BX14" s="7">
        <f t="shared" si="29"/>
        <v>0</v>
      </c>
      <c r="BY14" s="14"/>
      <c r="BZ14" s="5">
        <f t="shared" si="30"/>
        <v>0</v>
      </c>
      <c r="CA14" s="7">
        <f t="shared" si="31"/>
        <v>0</v>
      </c>
      <c r="CB14" s="14"/>
      <c r="CC14" s="5">
        <f t="shared" si="32"/>
        <v>0</v>
      </c>
      <c r="CD14" s="7">
        <f t="shared" si="33"/>
        <v>0</v>
      </c>
      <c r="CE14" s="14"/>
      <c r="CF14" s="5">
        <f t="shared" si="34"/>
        <v>0</v>
      </c>
      <c r="CG14" s="7">
        <f t="shared" si="35"/>
        <v>0</v>
      </c>
      <c r="CH14" s="14"/>
      <c r="CI14" s="5">
        <f t="shared" si="36"/>
        <v>0</v>
      </c>
      <c r="CJ14" s="7">
        <f t="shared" si="37"/>
        <v>0</v>
      </c>
      <c r="CK14" s="14"/>
      <c r="CL14" s="5">
        <f t="shared" si="38"/>
        <v>0</v>
      </c>
      <c r="CM14" s="7">
        <f t="shared" si="39"/>
        <v>0</v>
      </c>
      <c r="CN14" s="14"/>
      <c r="CO14" s="5">
        <f t="shared" si="40"/>
        <v>0</v>
      </c>
      <c r="CP14" s="7">
        <f t="shared" si="41"/>
        <v>0</v>
      </c>
      <c r="CQ14" s="39">
        <v>156012</v>
      </c>
      <c r="CR14" s="32"/>
    </row>
    <row r="15" spans="1:97" ht="23.1" customHeight="1" x14ac:dyDescent="0.3">
      <c r="A15" s="34" t="s">
        <v>51</v>
      </c>
      <c r="B15" s="34" t="s">
        <v>16</v>
      </c>
      <c r="C15" s="34" t="s">
        <v>52</v>
      </c>
      <c r="D15" s="34" t="s">
        <v>220</v>
      </c>
      <c r="E15" s="34" t="s">
        <v>241</v>
      </c>
      <c r="F15" s="34" t="s">
        <v>242</v>
      </c>
      <c r="G15" s="34" t="s">
        <v>243</v>
      </c>
      <c r="H15" s="34" t="s">
        <v>244</v>
      </c>
      <c r="I15" s="34" t="s">
        <v>295</v>
      </c>
      <c r="J15" s="35">
        <v>6</v>
      </c>
      <c r="K15" s="35">
        <v>0.44</v>
      </c>
      <c r="L15" s="35">
        <v>42900</v>
      </c>
      <c r="M15" s="40"/>
      <c r="N15" s="36">
        <v>0.94821</v>
      </c>
      <c r="O15" s="34" t="s">
        <v>135</v>
      </c>
      <c r="P15" s="34" t="s">
        <v>83</v>
      </c>
      <c r="Q15" s="34" t="s">
        <v>95</v>
      </c>
      <c r="R15" s="34" t="s">
        <v>110</v>
      </c>
      <c r="S15" s="34" t="s">
        <v>147</v>
      </c>
      <c r="T15" s="34" t="s">
        <v>123</v>
      </c>
      <c r="U15" s="34" t="s">
        <v>200</v>
      </c>
      <c r="V15" s="34" t="s">
        <v>164</v>
      </c>
      <c r="W15" s="34" t="s">
        <v>198</v>
      </c>
      <c r="X15" s="34" t="s">
        <v>17</v>
      </c>
      <c r="Y15" s="36">
        <v>49.79</v>
      </c>
      <c r="Z15" s="34" t="s">
        <v>55</v>
      </c>
      <c r="AA15" s="34" t="s">
        <v>218</v>
      </c>
      <c r="AB15" s="36">
        <v>72.781710000000004</v>
      </c>
      <c r="AC15" s="36">
        <v>41.34</v>
      </c>
      <c r="AD15" s="34"/>
      <c r="AE15" s="28">
        <v>0.44</v>
      </c>
      <c r="AF15" s="14"/>
      <c r="AG15" s="5">
        <f t="shared" si="0"/>
        <v>0</v>
      </c>
      <c r="AH15" s="6">
        <f t="shared" si="1"/>
        <v>0</v>
      </c>
      <c r="AI15" s="15"/>
      <c r="AJ15" s="5">
        <f t="shared" si="2"/>
        <v>0</v>
      </c>
      <c r="AK15" s="6">
        <f t="shared" si="3"/>
        <v>0</v>
      </c>
      <c r="AL15" s="14"/>
      <c r="AM15" s="5">
        <f t="shared" si="4"/>
        <v>0</v>
      </c>
      <c r="AN15" s="6">
        <f t="shared" si="5"/>
        <v>0</v>
      </c>
      <c r="AO15" s="14"/>
      <c r="AP15" s="5">
        <f t="shared" si="6"/>
        <v>0</v>
      </c>
      <c r="AQ15" s="6">
        <f t="shared" si="7"/>
        <v>0</v>
      </c>
      <c r="AR15" s="14"/>
      <c r="AS15" s="5">
        <f t="shared" si="8"/>
        <v>0</v>
      </c>
      <c r="AT15" s="6">
        <f t="shared" si="9"/>
        <v>0</v>
      </c>
      <c r="AU15" s="14">
        <v>14000</v>
      </c>
      <c r="AV15" s="5">
        <f t="shared" si="10"/>
        <v>42000</v>
      </c>
      <c r="AW15" s="6">
        <f t="shared" si="11"/>
        <v>18480</v>
      </c>
      <c r="AX15" s="14"/>
      <c r="AY15" s="5">
        <f t="shared" si="12"/>
        <v>0</v>
      </c>
      <c r="AZ15" s="6">
        <f t="shared" si="13"/>
        <v>0</v>
      </c>
      <c r="BA15" s="14"/>
      <c r="BB15" s="5">
        <f t="shared" si="14"/>
        <v>0</v>
      </c>
      <c r="BC15" s="6">
        <f t="shared" si="15"/>
        <v>0</v>
      </c>
      <c r="BD15" s="14">
        <v>1120</v>
      </c>
      <c r="BE15" s="5">
        <f t="shared" si="16"/>
        <v>3360</v>
      </c>
      <c r="BF15" s="6">
        <f t="shared" si="17"/>
        <v>1478.4</v>
      </c>
      <c r="BG15" s="14"/>
      <c r="BH15" s="5">
        <f t="shared" si="18"/>
        <v>0</v>
      </c>
      <c r="BI15" s="6">
        <f t="shared" si="19"/>
        <v>0</v>
      </c>
      <c r="BJ15" s="14"/>
      <c r="BK15" s="5">
        <f t="shared" si="20"/>
        <v>0</v>
      </c>
      <c r="BL15" s="6">
        <f t="shared" si="21"/>
        <v>0</v>
      </c>
      <c r="BM15" s="14"/>
      <c r="BN15" s="5">
        <f t="shared" si="22"/>
        <v>0</v>
      </c>
      <c r="BO15" s="6">
        <f t="shared" si="23"/>
        <v>0</v>
      </c>
      <c r="BP15" s="14"/>
      <c r="BQ15" s="5">
        <f t="shared" si="24"/>
        <v>0</v>
      </c>
      <c r="BR15" s="6">
        <f t="shared" si="25"/>
        <v>0</v>
      </c>
      <c r="BS15" s="14"/>
      <c r="BT15" s="5">
        <f t="shared" si="26"/>
        <v>0</v>
      </c>
      <c r="BU15" s="6">
        <f t="shared" si="27"/>
        <v>0</v>
      </c>
      <c r="BV15" s="14"/>
      <c r="BW15" s="5">
        <f t="shared" si="28"/>
        <v>0</v>
      </c>
      <c r="BX15" s="7">
        <f t="shared" si="29"/>
        <v>0</v>
      </c>
      <c r="BY15" s="14"/>
      <c r="BZ15" s="5">
        <f t="shared" si="30"/>
        <v>0</v>
      </c>
      <c r="CA15" s="7">
        <f t="shared" si="31"/>
        <v>0</v>
      </c>
      <c r="CB15" s="14"/>
      <c r="CC15" s="5">
        <f t="shared" si="32"/>
        <v>0</v>
      </c>
      <c r="CD15" s="7">
        <f t="shared" si="33"/>
        <v>0</v>
      </c>
      <c r="CE15" s="14"/>
      <c r="CF15" s="5">
        <f t="shared" si="34"/>
        <v>0</v>
      </c>
      <c r="CG15" s="7">
        <f t="shared" si="35"/>
        <v>0</v>
      </c>
      <c r="CH15" s="14"/>
      <c r="CI15" s="5">
        <f t="shared" si="36"/>
        <v>0</v>
      </c>
      <c r="CJ15" s="7">
        <f t="shared" si="37"/>
        <v>0</v>
      </c>
      <c r="CK15" s="14"/>
      <c r="CL15" s="5">
        <f t="shared" si="38"/>
        <v>0</v>
      </c>
      <c r="CM15" s="7">
        <f>CL15*AE15</f>
        <v>0</v>
      </c>
      <c r="CN15" s="14"/>
      <c r="CO15" s="5">
        <f t="shared" si="40"/>
        <v>0</v>
      </c>
      <c r="CP15" s="7">
        <f t="shared" si="41"/>
        <v>0</v>
      </c>
      <c r="CQ15" s="39">
        <v>52140</v>
      </c>
      <c r="CR15" s="32"/>
    </row>
    <row r="16" spans="1:97" ht="16.350000000000001" customHeight="1" x14ac:dyDescent="0.3">
      <c r="A16" s="34" t="s">
        <v>53</v>
      </c>
      <c r="B16" s="34" t="s">
        <v>17</v>
      </c>
      <c r="C16" s="34" t="s">
        <v>54</v>
      </c>
      <c r="D16" s="34" t="s">
        <v>225</v>
      </c>
      <c r="E16" s="34" t="s">
        <v>256</v>
      </c>
      <c r="F16" s="34" t="s">
        <v>257</v>
      </c>
      <c r="G16" s="34" t="s">
        <v>258</v>
      </c>
      <c r="H16" s="34" t="s">
        <v>259</v>
      </c>
      <c r="I16" s="34" t="s">
        <v>291</v>
      </c>
      <c r="J16" s="35">
        <v>678.86</v>
      </c>
      <c r="K16" s="35">
        <v>69.89</v>
      </c>
      <c r="L16" s="35">
        <v>545142</v>
      </c>
      <c r="M16" s="35">
        <v>545142</v>
      </c>
      <c r="N16" s="36">
        <v>696.7</v>
      </c>
      <c r="O16" s="34" t="s">
        <v>136</v>
      </c>
      <c r="P16" s="34" t="s">
        <v>84</v>
      </c>
      <c r="Q16" s="34" t="s">
        <v>97</v>
      </c>
      <c r="R16" s="34" t="s">
        <v>111</v>
      </c>
      <c r="S16" s="34" t="s">
        <v>191</v>
      </c>
      <c r="T16" s="34" t="s">
        <v>125</v>
      </c>
      <c r="U16" s="34" t="s">
        <v>201</v>
      </c>
      <c r="V16" s="34" t="s">
        <v>165</v>
      </c>
      <c r="W16" s="34" t="s">
        <v>186</v>
      </c>
      <c r="X16" s="34" t="s">
        <v>16</v>
      </c>
      <c r="Y16" s="36">
        <v>1532.74</v>
      </c>
      <c r="Z16" s="34" t="s">
        <v>55</v>
      </c>
      <c r="AA16" s="34" t="s">
        <v>224</v>
      </c>
      <c r="AB16" s="36">
        <v>94.984210000000004</v>
      </c>
      <c r="AC16" s="36">
        <v>50</v>
      </c>
      <c r="AD16" s="34"/>
      <c r="AE16" s="28">
        <v>69.89</v>
      </c>
      <c r="AF16" s="14">
        <v>20</v>
      </c>
      <c r="AG16" s="5">
        <f t="shared" si="0"/>
        <v>60</v>
      </c>
      <c r="AH16" s="6">
        <f t="shared" si="1"/>
        <v>4193.3999999999996</v>
      </c>
      <c r="AI16" s="15">
        <v>30</v>
      </c>
      <c r="AJ16" s="5">
        <f t="shared" si="2"/>
        <v>90</v>
      </c>
      <c r="AK16" s="6">
        <f t="shared" si="3"/>
        <v>6290.1</v>
      </c>
      <c r="AL16" s="14">
        <v>20</v>
      </c>
      <c r="AM16" s="5">
        <f t="shared" si="4"/>
        <v>60</v>
      </c>
      <c r="AN16" s="6">
        <f t="shared" si="5"/>
        <v>4193.3999999999996</v>
      </c>
      <c r="AO16" s="14">
        <v>30</v>
      </c>
      <c r="AP16" s="5">
        <f t="shared" si="6"/>
        <v>90</v>
      </c>
      <c r="AQ16" s="6">
        <f t="shared" si="7"/>
        <v>6290.1</v>
      </c>
      <c r="AR16" s="14">
        <v>80</v>
      </c>
      <c r="AS16" s="5">
        <f t="shared" si="8"/>
        <v>240</v>
      </c>
      <c r="AT16" s="6">
        <f t="shared" si="9"/>
        <v>16773.599999999999</v>
      </c>
      <c r="AU16" s="14"/>
      <c r="AV16" s="5">
        <f t="shared" si="10"/>
        <v>0</v>
      </c>
      <c r="AW16" s="6">
        <f t="shared" si="11"/>
        <v>0</v>
      </c>
      <c r="AX16" s="14">
        <v>95</v>
      </c>
      <c r="AY16" s="5">
        <f t="shared" si="12"/>
        <v>285</v>
      </c>
      <c r="AZ16" s="6">
        <f t="shared" si="13"/>
        <v>19918.650000000001</v>
      </c>
      <c r="BA16" s="14">
        <v>107</v>
      </c>
      <c r="BB16" s="5">
        <f t="shared" si="14"/>
        <v>321</v>
      </c>
      <c r="BC16" s="6">
        <f t="shared" si="15"/>
        <v>22434.69</v>
      </c>
      <c r="BD16" s="14">
        <v>15</v>
      </c>
      <c r="BE16" s="5">
        <f t="shared" si="16"/>
        <v>45</v>
      </c>
      <c r="BF16" s="6">
        <f t="shared" si="17"/>
        <v>3145.05</v>
      </c>
      <c r="BG16" s="14">
        <v>85</v>
      </c>
      <c r="BH16" s="5">
        <f t="shared" si="18"/>
        <v>255</v>
      </c>
      <c r="BI16" s="6">
        <f t="shared" si="19"/>
        <v>17821.95</v>
      </c>
      <c r="BJ16" s="14">
        <v>50</v>
      </c>
      <c r="BK16" s="5">
        <f t="shared" si="20"/>
        <v>150</v>
      </c>
      <c r="BL16" s="6">
        <f t="shared" si="21"/>
        <v>10483.5</v>
      </c>
      <c r="BM16" s="14">
        <v>360</v>
      </c>
      <c r="BN16" s="5">
        <f t="shared" si="22"/>
        <v>1080</v>
      </c>
      <c r="BO16" s="6">
        <f t="shared" si="23"/>
        <v>75481.2</v>
      </c>
      <c r="BP16" s="14">
        <v>30</v>
      </c>
      <c r="BQ16" s="5">
        <f t="shared" si="24"/>
        <v>90</v>
      </c>
      <c r="BR16" s="6">
        <f t="shared" si="25"/>
        <v>6290.1</v>
      </c>
      <c r="BS16" s="14">
        <v>60</v>
      </c>
      <c r="BT16" s="5">
        <f t="shared" si="26"/>
        <v>180</v>
      </c>
      <c r="BU16" s="6">
        <f t="shared" si="27"/>
        <v>12580.2</v>
      </c>
      <c r="BV16" s="14">
        <v>35</v>
      </c>
      <c r="BW16" s="5">
        <f t="shared" si="28"/>
        <v>105</v>
      </c>
      <c r="BX16" s="7">
        <f t="shared" si="29"/>
        <v>7338.45</v>
      </c>
      <c r="BY16" s="14">
        <v>45</v>
      </c>
      <c r="BZ16" s="5">
        <f t="shared" si="30"/>
        <v>135</v>
      </c>
      <c r="CA16" s="7">
        <f t="shared" si="31"/>
        <v>9435.15</v>
      </c>
      <c r="CB16" s="14">
        <v>110</v>
      </c>
      <c r="CC16" s="5">
        <f t="shared" si="32"/>
        <v>330</v>
      </c>
      <c r="CD16" s="7">
        <f t="shared" si="33"/>
        <v>23063.7</v>
      </c>
      <c r="CE16" s="14">
        <v>40</v>
      </c>
      <c r="CF16" s="5">
        <f t="shared" si="34"/>
        <v>120</v>
      </c>
      <c r="CG16" s="7">
        <f t="shared" si="35"/>
        <v>8386.7999999999993</v>
      </c>
      <c r="CH16" s="14">
        <v>5</v>
      </c>
      <c r="CI16" s="5">
        <f t="shared" si="36"/>
        <v>15</v>
      </c>
      <c r="CJ16" s="7">
        <f t="shared" si="37"/>
        <v>1048.3499999999999</v>
      </c>
      <c r="CK16" s="14"/>
      <c r="CL16" s="5">
        <f t="shared" si="38"/>
        <v>0</v>
      </c>
      <c r="CM16" s="7">
        <f t="shared" si="39"/>
        <v>0</v>
      </c>
      <c r="CN16" s="14">
        <v>180</v>
      </c>
      <c r="CO16" s="5">
        <f t="shared" si="40"/>
        <v>540</v>
      </c>
      <c r="CP16" s="7">
        <f t="shared" si="41"/>
        <v>37740.6</v>
      </c>
      <c r="CQ16" s="39">
        <v>3609</v>
      </c>
      <c r="CR16" s="32"/>
    </row>
    <row r="17" spans="1:96" ht="23.1" customHeight="1" x14ac:dyDescent="0.3">
      <c r="A17" s="34" t="s">
        <v>55</v>
      </c>
      <c r="B17" s="34" t="s">
        <v>17</v>
      </c>
      <c r="C17" s="34" t="s">
        <v>56</v>
      </c>
      <c r="D17" s="34" t="s">
        <v>226</v>
      </c>
      <c r="E17" s="34" t="s">
        <v>260</v>
      </c>
      <c r="F17" s="34" t="s">
        <v>261</v>
      </c>
      <c r="G17" s="34" t="s">
        <v>262</v>
      </c>
      <c r="H17" s="34" t="s">
        <v>263</v>
      </c>
      <c r="I17" s="34" t="s">
        <v>296</v>
      </c>
      <c r="J17" s="35">
        <v>75</v>
      </c>
      <c r="K17" s="35">
        <v>37.869999999999997</v>
      </c>
      <c r="L17" s="35">
        <v>2215395</v>
      </c>
      <c r="M17" s="35">
        <v>2215395</v>
      </c>
      <c r="N17" s="36">
        <v>71.381820000000005</v>
      </c>
      <c r="O17" s="34" t="s">
        <v>137</v>
      </c>
      <c r="P17" s="34" t="s">
        <v>85</v>
      </c>
      <c r="Q17" s="34" t="s">
        <v>97</v>
      </c>
      <c r="R17" s="34" t="s">
        <v>112</v>
      </c>
      <c r="S17" s="34" t="s">
        <v>191</v>
      </c>
      <c r="T17" s="34" t="s">
        <v>125</v>
      </c>
      <c r="U17" s="34" t="s">
        <v>202</v>
      </c>
      <c r="V17" s="34" t="s">
        <v>166</v>
      </c>
      <c r="W17" s="34" t="s">
        <v>186</v>
      </c>
      <c r="X17" s="34" t="s">
        <v>16</v>
      </c>
      <c r="Y17" s="36">
        <v>157.04</v>
      </c>
      <c r="Z17" s="34" t="s">
        <v>55</v>
      </c>
      <c r="AA17" s="34" t="s">
        <v>224</v>
      </c>
      <c r="AB17" s="36">
        <v>73.473640000000003</v>
      </c>
      <c r="AC17" s="36">
        <v>50</v>
      </c>
      <c r="AD17" s="34"/>
      <c r="AE17" s="28">
        <v>37.869999999999997</v>
      </c>
      <c r="AF17" s="14">
        <v>360</v>
      </c>
      <c r="AG17" s="5">
        <f t="shared" si="0"/>
        <v>1080</v>
      </c>
      <c r="AH17" s="6">
        <f t="shared" si="1"/>
        <v>40899.599999999999</v>
      </c>
      <c r="AI17" s="15">
        <v>650</v>
      </c>
      <c r="AJ17" s="5">
        <f t="shared" si="2"/>
        <v>1950</v>
      </c>
      <c r="AK17" s="6">
        <f t="shared" si="3"/>
        <v>73846.5</v>
      </c>
      <c r="AL17" s="14">
        <v>500</v>
      </c>
      <c r="AM17" s="5">
        <f t="shared" si="4"/>
        <v>1500</v>
      </c>
      <c r="AN17" s="6">
        <f t="shared" si="5"/>
        <v>56804.999999999993</v>
      </c>
      <c r="AO17" s="14">
        <v>400</v>
      </c>
      <c r="AP17" s="5">
        <f t="shared" si="6"/>
        <v>1200</v>
      </c>
      <c r="AQ17" s="6">
        <f t="shared" si="7"/>
        <v>45444</v>
      </c>
      <c r="AR17" s="14">
        <v>300</v>
      </c>
      <c r="AS17" s="5">
        <f t="shared" si="8"/>
        <v>900</v>
      </c>
      <c r="AT17" s="6">
        <f t="shared" si="9"/>
        <v>34083</v>
      </c>
      <c r="AU17" s="14">
        <v>500</v>
      </c>
      <c r="AV17" s="5">
        <f t="shared" si="10"/>
        <v>1500</v>
      </c>
      <c r="AW17" s="6">
        <f t="shared" si="11"/>
        <v>56804.999999999993</v>
      </c>
      <c r="AX17" s="14">
        <v>1020</v>
      </c>
      <c r="AY17" s="5">
        <f t="shared" si="12"/>
        <v>3060</v>
      </c>
      <c r="AZ17" s="6">
        <f t="shared" si="13"/>
        <v>115882.2</v>
      </c>
      <c r="BA17" s="14">
        <v>710</v>
      </c>
      <c r="BB17" s="5">
        <f t="shared" si="14"/>
        <v>2130</v>
      </c>
      <c r="BC17" s="6">
        <f t="shared" si="15"/>
        <v>80663.099999999991</v>
      </c>
      <c r="BD17" s="14">
        <v>910</v>
      </c>
      <c r="BE17" s="5">
        <f t="shared" si="16"/>
        <v>2730</v>
      </c>
      <c r="BF17" s="6">
        <f t="shared" si="17"/>
        <v>103385.09999999999</v>
      </c>
      <c r="BG17" s="14">
        <v>400</v>
      </c>
      <c r="BH17" s="5">
        <f t="shared" si="18"/>
        <v>1200</v>
      </c>
      <c r="BI17" s="6">
        <f t="shared" si="19"/>
        <v>45444</v>
      </c>
      <c r="BJ17" s="14">
        <v>850</v>
      </c>
      <c r="BK17" s="5">
        <f t="shared" si="20"/>
        <v>2550</v>
      </c>
      <c r="BL17" s="6">
        <f t="shared" si="21"/>
        <v>96568.5</v>
      </c>
      <c r="BM17" s="14">
        <v>4500</v>
      </c>
      <c r="BN17" s="5">
        <f t="shared" si="22"/>
        <v>13500</v>
      </c>
      <c r="BO17" s="6">
        <f t="shared" si="23"/>
        <v>511244.99999999994</v>
      </c>
      <c r="BP17" s="14">
        <v>480</v>
      </c>
      <c r="BQ17" s="5">
        <f t="shared" si="24"/>
        <v>1440</v>
      </c>
      <c r="BR17" s="6">
        <f t="shared" si="25"/>
        <v>54532.799999999996</v>
      </c>
      <c r="BS17" s="14">
        <v>1350</v>
      </c>
      <c r="BT17" s="5">
        <f t="shared" si="26"/>
        <v>4050</v>
      </c>
      <c r="BU17" s="6">
        <f t="shared" si="27"/>
        <v>153373.5</v>
      </c>
      <c r="BV17" s="14">
        <v>480</v>
      </c>
      <c r="BW17" s="5">
        <f t="shared" si="28"/>
        <v>1440</v>
      </c>
      <c r="BX17" s="7">
        <f t="shared" si="29"/>
        <v>54532.799999999996</v>
      </c>
      <c r="BY17" s="14">
        <v>550</v>
      </c>
      <c r="BZ17" s="5">
        <f t="shared" si="30"/>
        <v>1650</v>
      </c>
      <c r="CA17" s="7">
        <f t="shared" si="31"/>
        <v>62485.499999999993</v>
      </c>
      <c r="CB17" s="14">
        <v>680</v>
      </c>
      <c r="CC17" s="5">
        <f t="shared" si="32"/>
        <v>2040</v>
      </c>
      <c r="CD17" s="7">
        <f t="shared" si="33"/>
        <v>77254.799999999988</v>
      </c>
      <c r="CE17" s="14">
        <v>50</v>
      </c>
      <c r="CF17" s="5">
        <f t="shared" si="34"/>
        <v>150</v>
      </c>
      <c r="CG17" s="7">
        <f t="shared" si="35"/>
        <v>5680.5</v>
      </c>
      <c r="CH17" s="14">
        <v>50</v>
      </c>
      <c r="CI17" s="5">
        <f t="shared" si="36"/>
        <v>150</v>
      </c>
      <c r="CJ17" s="7">
        <f t="shared" si="37"/>
        <v>5680.5</v>
      </c>
      <c r="CK17" s="14"/>
      <c r="CL17" s="5">
        <f t="shared" si="38"/>
        <v>0</v>
      </c>
      <c r="CM17" s="7">
        <f t="shared" si="39"/>
        <v>0</v>
      </c>
      <c r="CN17" s="14"/>
      <c r="CO17" s="5">
        <f t="shared" si="40"/>
        <v>0</v>
      </c>
      <c r="CP17" s="7">
        <f t="shared" si="41"/>
        <v>0</v>
      </c>
      <c r="CQ17" s="39">
        <v>14280</v>
      </c>
      <c r="CR17" s="32"/>
    </row>
    <row r="18" spans="1:96" ht="26.4" customHeight="1" x14ac:dyDescent="0.3">
      <c r="A18" s="34" t="s">
        <v>57</v>
      </c>
      <c r="B18" s="34" t="s">
        <v>17</v>
      </c>
      <c r="C18" s="34" t="s">
        <v>58</v>
      </c>
      <c r="D18" s="34" t="s">
        <v>221</v>
      </c>
      <c r="E18" s="34">
        <v>2789580590</v>
      </c>
      <c r="F18" s="34" t="s">
        <v>245</v>
      </c>
      <c r="G18" s="34" t="s">
        <v>246</v>
      </c>
      <c r="H18" s="34" t="s">
        <v>247</v>
      </c>
      <c r="I18" s="34" t="s">
        <v>297</v>
      </c>
      <c r="J18" s="35">
        <v>0.26</v>
      </c>
      <c r="K18" s="35">
        <v>0.11398999999999999</v>
      </c>
      <c r="L18" s="35">
        <v>2222805</v>
      </c>
      <c r="M18" s="35">
        <v>2222805</v>
      </c>
      <c r="N18" s="36">
        <v>0.24068999999999999</v>
      </c>
      <c r="O18" s="34" t="s">
        <v>138</v>
      </c>
      <c r="P18" s="34" t="s">
        <v>86</v>
      </c>
      <c r="Q18" s="34" t="s">
        <v>95</v>
      </c>
      <c r="R18" s="34" t="s">
        <v>113</v>
      </c>
      <c r="S18" s="34" t="s">
        <v>147</v>
      </c>
      <c r="T18" s="34" t="s">
        <v>123</v>
      </c>
      <c r="U18" s="34" t="s">
        <v>203</v>
      </c>
      <c r="V18" s="34" t="s">
        <v>167</v>
      </c>
      <c r="W18" s="34" t="s">
        <v>198</v>
      </c>
      <c r="X18" s="34" t="s">
        <v>17</v>
      </c>
      <c r="Y18" s="36">
        <v>12.64</v>
      </c>
      <c r="Z18" s="34" t="s">
        <v>55</v>
      </c>
      <c r="AA18" s="34" t="s">
        <v>218</v>
      </c>
      <c r="AB18" s="36">
        <v>72.223979999999997</v>
      </c>
      <c r="AC18" s="36">
        <v>41.35</v>
      </c>
      <c r="AD18" s="34"/>
      <c r="AE18" s="28">
        <v>0.11398999999999999</v>
      </c>
      <c r="AF18" s="21"/>
      <c r="AG18" s="5">
        <f t="shared" si="0"/>
        <v>0</v>
      </c>
      <c r="AH18" s="6">
        <f t="shared" si="1"/>
        <v>0</v>
      </c>
      <c r="AI18" s="22"/>
      <c r="AJ18" s="5">
        <f t="shared" si="2"/>
        <v>0</v>
      </c>
      <c r="AK18" s="6">
        <f t="shared" si="3"/>
        <v>0</v>
      </c>
      <c r="AL18" s="16"/>
      <c r="AM18" s="5">
        <f t="shared" si="4"/>
        <v>0</v>
      </c>
      <c r="AN18" s="6">
        <f t="shared" si="5"/>
        <v>0</v>
      </c>
      <c r="AO18" s="16"/>
      <c r="AP18" s="5">
        <f t="shared" si="6"/>
        <v>0</v>
      </c>
      <c r="AQ18" s="6">
        <f t="shared" si="7"/>
        <v>0</v>
      </c>
      <c r="AR18" s="16"/>
      <c r="AS18" s="5">
        <f t="shared" si="8"/>
        <v>0</v>
      </c>
      <c r="AT18" s="6">
        <f t="shared" si="9"/>
        <v>0</v>
      </c>
      <c r="AU18" s="16">
        <f>5040000-37037-1428-1307-844-76-8</f>
        <v>4999300</v>
      </c>
      <c r="AV18" s="5">
        <f>TRUNC((AU18/12*36),0)</f>
        <v>14997900</v>
      </c>
      <c r="AW18" s="6">
        <f t="shared" si="11"/>
        <v>1709610.6209999998</v>
      </c>
      <c r="AX18" s="16"/>
      <c r="AY18" s="5">
        <f t="shared" si="12"/>
        <v>0</v>
      </c>
      <c r="AZ18" s="6">
        <f t="shared" si="13"/>
        <v>0</v>
      </c>
      <c r="BA18" s="16"/>
      <c r="BB18" s="5">
        <f t="shared" si="14"/>
        <v>0</v>
      </c>
      <c r="BC18" s="6">
        <f t="shared" si="15"/>
        <v>0</v>
      </c>
      <c r="BD18" s="16"/>
      <c r="BE18" s="5">
        <f t="shared" si="16"/>
        <v>0</v>
      </c>
      <c r="BF18" s="6">
        <f t="shared" si="17"/>
        <v>0</v>
      </c>
      <c r="BG18" s="16"/>
      <c r="BH18" s="5">
        <f t="shared" si="18"/>
        <v>0</v>
      </c>
      <c r="BI18" s="6">
        <f t="shared" si="19"/>
        <v>0</v>
      </c>
      <c r="BJ18" s="16"/>
      <c r="BK18" s="5">
        <f t="shared" si="20"/>
        <v>0</v>
      </c>
      <c r="BL18" s="6">
        <f t="shared" si="21"/>
        <v>0</v>
      </c>
      <c r="BM18" s="16"/>
      <c r="BN18" s="5">
        <f t="shared" si="22"/>
        <v>0</v>
      </c>
      <c r="BO18" s="6">
        <f t="shared" si="23"/>
        <v>0</v>
      </c>
      <c r="BP18" s="16"/>
      <c r="BQ18" s="5">
        <f t="shared" si="24"/>
        <v>0</v>
      </c>
      <c r="BR18" s="6">
        <f t="shared" si="25"/>
        <v>0</v>
      </c>
      <c r="BS18" s="16"/>
      <c r="BT18" s="5">
        <f t="shared" si="26"/>
        <v>0</v>
      </c>
      <c r="BU18" s="6">
        <f t="shared" si="27"/>
        <v>0</v>
      </c>
      <c r="BV18" s="16"/>
      <c r="BW18" s="5">
        <f t="shared" si="28"/>
        <v>0</v>
      </c>
      <c r="BX18" s="7">
        <f t="shared" si="29"/>
        <v>0</v>
      </c>
      <c r="BY18" s="16"/>
      <c r="BZ18" s="5">
        <f t="shared" si="30"/>
        <v>0</v>
      </c>
      <c r="CA18" s="7">
        <f t="shared" si="31"/>
        <v>0</v>
      </c>
      <c r="CB18" s="16"/>
      <c r="CC18" s="5">
        <f t="shared" si="32"/>
        <v>0</v>
      </c>
      <c r="CD18" s="7">
        <f t="shared" si="33"/>
        <v>0</v>
      </c>
      <c r="CE18" s="16">
        <v>140</v>
      </c>
      <c r="CF18" s="5">
        <f t="shared" si="34"/>
        <v>420</v>
      </c>
      <c r="CG18" s="7">
        <f t="shared" si="35"/>
        <v>47.875799999999998</v>
      </c>
      <c r="CH18" s="14">
        <v>560</v>
      </c>
      <c r="CI18" s="5">
        <f t="shared" si="36"/>
        <v>1680</v>
      </c>
      <c r="CJ18" s="7">
        <f t="shared" si="37"/>
        <v>191.50319999999999</v>
      </c>
      <c r="CK18" s="14"/>
      <c r="CL18" s="5">
        <f t="shared" si="38"/>
        <v>0</v>
      </c>
      <c r="CM18" s="7">
        <f t="shared" si="39"/>
        <v>0</v>
      </c>
      <c r="CN18" s="14"/>
      <c r="CO18" s="5">
        <f t="shared" si="40"/>
        <v>0</v>
      </c>
      <c r="CP18" s="7">
        <f t="shared" si="41"/>
        <v>0</v>
      </c>
      <c r="CQ18" s="39">
        <v>4500000</v>
      </c>
      <c r="CR18" s="32"/>
    </row>
    <row r="19" spans="1:96" x14ac:dyDescent="0.3">
      <c r="A19" s="34" t="s">
        <v>59</v>
      </c>
      <c r="B19" s="34" t="s">
        <v>17</v>
      </c>
      <c r="C19" s="34" t="s">
        <v>60</v>
      </c>
      <c r="D19" s="34" t="s">
        <v>227</v>
      </c>
      <c r="E19" s="34" t="s">
        <v>264</v>
      </c>
      <c r="F19" s="34" t="s">
        <v>265</v>
      </c>
      <c r="G19" s="34" t="s">
        <v>266</v>
      </c>
      <c r="H19" s="34" t="s">
        <v>267</v>
      </c>
      <c r="I19" s="34" t="s">
        <v>298</v>
      </c>
      <c r="J19" s="35">
        <v>330</v>
      </c>
      <c r="K19" s="35">
        <v>180</v>
      </c>
      <c r="L19" s="35">
        <v>351000</v>
      </c>
      <c r="M19" s="35">
        <v>351000</v>
      </c>
      <c r="N19" s="36">
        <v>330</v>
      </c>
      <c r="O19" s="34" t="s">
        <v>139</v>
      </c>
      <c r="P19" s="34" t="s">
        <v>87</v>
      </c>
      <c r="Q19" s="34" t="s">
        <v>99</v>
      </c>
      <c r="R19" s="34" t="s">
        <v>114</v>
      </c>
      <c r="S19" s="34" t="s">
        <v>147</v>
      </c>
      <c r="T19" s="34" t="s">
        <v>127</v>
      </c>
      <c r="U19" s="34" t="s">
        <v>204</v>
      </c>
      <c r="V19" s="34" t="s">
        <v>168</v>
      </c>
      <c r="W19" s="34" t="s">
        <v>186</v>
      </c>
      <c r="X19" s="34" t="s">
        <v>16</v>
      </c>
      <c r="Y19" s="36">
        <v>726</v>
      </c>
      <c r="Z19" s="34" t="s">
        <v>55</v>
      </c>
      <c r="AA19" s="34" t="s">
        <v>224</v>
      </c>
      <c r="AB19" s="36">
        <v>72.727270000000004</v>
      </c>
      <c r="AC19" s="36">
        <v>50</v>
      </c>
      <c r="AD19" s="34"/>
      <c r="AE19" s="28">
        <v>180</v>
      </c>
      <c r="AF19" s="14"/>
      <c r="AG19" s="5">
        <f t="shared" si="0"/>
        <v>0</v>
      </c>
      <c r="AH19" s="6">
        <f t="shared" si="1"/>
        <v>0</v>
      </c>
      <c r="AI19" s="15"/>
      <c r="AJ19" s="5">
        <f t="shared" si="2"/>
        <v>0</v>
      </c>
      <c r="AK19" s="6">
        <f t="shared" si="3"/>
        <v>0</v>
      </c>
      <c r="AL19" s="14">
        <v>130</v>
      </c>
      <c r="AM19" s="5">
        <f t="shared" si="4"/>
        <v>390</v>
      </c>
      <c r="AN19" s="6">
        <f t="shared" si="5"/>
        <v>70200</v>
      </c>
      <c r="AO19" s="14"/>
      <c r="AP19" s="5">
        <f t="shared" si="6"/>
        <v>0</v>
      </c>
      <c r="AQ19" s="6">
        <f t="shared" si="7"/>
        <v>0</v>
      </c>
      <c r="AR19" s="14">
        <v>40</v>
      </c>
      <c r="AS19" s="5">
        <f t="shared" si="8"/>
        <v>120</v>
      </c>
      <c r="AT19" s="6">
        <f t="shared" si="9"/>
        <v>21600</v>
      </c>
      <c r="AU19" s="14">
        <v>250</v>
      </c>
      <c r="AV19" s="5">
        <f t="shared" si="10"/>
        <v>750</v>
      </c>
      <c r="AW19" s="6">
        <f t="shared" si="11"/>
        <v>135000</v>
      </c>
      <c r="AX19" s="14">
        <v>20</v>
      </c>
      <c r="AY19" s="5">
        <f t="shared" si="12"/>
        <v>60</v>
      </c>
      <c r="AZ19" s="6">
        <f t="shared" si="13"/>
        <v>10800</v>
      </c>
      <c r="BA19" s="14"/>
      <c r="BB19" s="5">
        <f t="shared" si="14"/>
        <v>0</v>
      </c>
      <c r="BC19" s="6">
        <f t="shared" si="15"/>
        <v>0</v>
      </c>
      <c r="BD19" s="14">
        <v>80</v>
      </c>
      <c r="BE19" s="5">
        <v>70</v>
      </c>
      <c r="BF19" s="6">
        <f t="shared" si="17"/>
        <v>12600</v>
      </c>
      <c r="BG19" s="14"/>
      <c r="BH19" s="5">
        <f t="shared" si="18"/>
        <v>0</v>
      </c>
      <c r="BI19" s="6">
        <f t="shared" si="19"/>
        <v>0</v>
      </c>
      <c r="BJ19" s="14"/>
      <c r="BK19" s="5">
        <f t="shared" si="20"/>
        <v>0</v>
      </c>
      <c r="BL19" s="6">
        <f t="shared" si="21"/>
        <v>0</v>
      </c>
      <c r="BM19" s="14"/>
      <c r="BN19" s="5">
        <f t="shared" si="22"/>
        <v>0</v>
      </c>
      <c r="BO19" s="6">
        <f t="shared" si="23"/>
        <v>0</v>
      </c>
      <c r="BP19" s="14"/>
      <c r="BQ19" s="5">
        <f t="shared" si="24"/>
        <v>0</v>
      </c>
      <c r="BR19" s="6">
        <f t="shared" si="25"/>
        <v>0</v>
      </c>
      <c r="BS19" s="14"/>
      <c r="BT19" s="5">
        <f t="shared" si="26"/>
        <v>0</v>
      </c>
      <c r="BU19" s="6">
        <f t="shared" si="27"/>
        <v>0</v>
      </c>
      <c r="BV19" s="14"/>
      <c r="BW19" s="5">
        <f t="shared" si="28"/>
        <v>0</v>
      </c>
      <c r="BX19" s="7">
        <f t="shared" si="29"/>
        <v>0</v>
      </c>
      <c r="BY19" s="14"/>
      <c r="BZ19" s="5">
        <f t="shared" si="30"/>
        <v>0</v>
      </c>
      <c r="CA19" s="7">
        <f t="shared" si="31"/>
        <v>0</v>
      </c>
      <c r="CB19" s="14"/>
      <c r="CC19" s="5">
        <f t="shared" si="32"/>
        <v>0</v>
      </c>
      <c r="CD19" s="7">
        <f t="shared" si="33"/>
        <v>0</v>
      </c>
      <c r="CE19" s="14"/>
      <c r="CF19" s="5">
        <f t="shared" si="34"/>
        <v>0</v>
      </c>
      <c r="CG19" s="7">
        <f t="shared" si="35"/>
        <v>0</v>
      </c>
      <c r="CH19" s="14"/>
      <c r="CI19" s="5">
        <f t="shared" si="36"/>
        <v>0</v>
      </c>
      <c r="CJ19" s="7">
        <f t="shared" si="37"/>
        <v>0</v>
      </c>
      <c r="CK19" s="14"/>
      <c r="CL19" s="5">
        <f t="shared" si="38"/>
        <v>0</v>
      </c>
      <c r="CM19" s="7">
        <f t="shared" si="39"/>
        <v>0</v>
      </c>
      <c r="CN19" s="14"/>
      <c r="CO19" s="5">
        <f t="shared" si="40"/>
        <v>0</v>
      </c>
      <c r="CP19" s="7">
        <f t="shared" si="41"/>
        <v>0</v>
      </c>
      <c r="CQ19" s="39">
        <v>560</v>
      </c>
      <c r="CR19" s="32"/>
    </row>
    <row r="20" spans="1:96" ht="22.35" customHeight="1" x14ac:dyDescent="0.3">
      <c r="A20" s="34" t="s">
        <v>61</v>
      </c>
      <c r="B20" s="34" t="s">
        <v>17</v>
      </c>
      <c r="C20" s="34" t="s">
        <v>62</v>
      </c>
      <c r="D20" s="34" t="s">
        <v>228</v>
      </c>
      <c r="E20" s="34" t="s">
        <v>268</v>
      </c>
      <c r="F20" s="34" t="s">
        <v>269</v>
      </c>
      <c r="G20" s="34" t="s">
        <v>270</v>
      </c>
      <c r="H20" s="34" t="s">
        <v>271</v>
      </c>
      <c r="I20" s="34" t="s">
        <v>299</v>
      </c>
      <c r="J20" s="35">
        <v>300</v>
      </c>
      <c r="K20" s="35">
        <v>42.82</v>
      </c>
      <c r="L20" s="35">
        <v>250497</v>
      </c>
      <c r="M20" s="35">
        <v>250497</v>
      </c>
      <c r="N20" s="36">
        <v>239.001</v>
      </c>
      <c r="O20" s="34" t="s">
        <v>140</v>
      </c>
      <c r="P20" s="34" t="s">
        <v>88</v>
      </c>
      <c r="Q20" s="34" t="s">
        <v>97</v>
      </c>
      <c r="R20" s="34" t="s">
        <v>115</v>
      </c>
      <c r="S20" s="34" t="s">
        <v>191</v>
      </c>
      <c r="T20" s="34" t="s">
        <v>125</v>
      </c>
      <c r="U20" s="34" t="s">
        <v>205</v>
      </c>
      <c r="V20" s="34" t="s">
        <v>169</v>
      </c>
      <c r="W20" s="34" t="s">
        <v>55</v>
      </c>
      <c r="X20" s="34" t="s">
        <v>310</v>
      </c>
      <c r="Y20" s="36">
        <v>3944.48</v>
      </c>
      <c r="Z20" s="34" t="s">
        <v>55</v>
      </c>
      <c r="AA20" s="34" t="s">
        <v>218</v>
      </c>
      <c r="AB20" s="36">
        <v>88.058760000000007</v>
      </c>
      <c r="AC20" s="36">
        <v>33.35</v>
      </c>
      <c r="AD20" s="34"/>
      <c r="AE20" s="28">
        <v>42.82</v>
      </c>
      <c r="AF20" s="14"/>
      <c r="AG20" s="5">
        <f t="shared" si="0"/>
        <v>0</v>
      </c>
      <c r="AH20" s="6">
        <f t="shared" si="1"/>
        <v>0</v>
      </c>
      <c r="AI20" s="15">
        <v>80</v>
      </c>
      <c r="AJ20" s="5">
        <f t="shared" si="2"/>
        <v>240</v>
      </c>
      <c r="AK20" s="6">
        <f t="shared" si="3"/>
        <v>10276.799999999999</v>
      </c>
      <c r="AL20" s="14"/>
      <c r="AM20" s="5">
        <f t="shared" si="4"/>
        <v>0</v>
      </c>
      <c r="AN20" s="6">
        <f t="shared" si="5"/>
        <v>0</v>
      </c>
      <c r="AO20" s="14"/>
      <c r="AP20" s="5">
        <f t="shared" si="6"/>
        <v>0</v>
      </c>
      <c r="AQ20" s="6">
        <f t="shared" si="7"/>
        <v>0</v>
      </c>
      <c r="AR20" s="14">
        <v>70</v>
      </c>
      <c r="AS20" s="5">
        <f t="shared" si="8"/>
        <v>210</v>
      </c>
      <c r="AT20" s="6">
        <f t="shared" si="9"/>
        <v>8992.2000000000007</v>
      </c>
      <c r="AU20" s="14"/>
      <c r="AV20" s="5">
        <f t="shared" si="10"/>
        <v>0</v>
      </c>
      <c r="AW20" s="6">
        <f t="shared" si="11"/>
        <v>0</v>
      </c>
      <c r="AX20" s="14"/>
      <c r="AY20" s="5">
        <f t="shared" si="12"/>
        <v>0</v>
      </c>
      <c r="AZ20" s="6">
        <f t="shared" si="13"/>
        <v>0</v>
      </c>
      <c r="BA20" s="14"/>
      <c r="BB20" s="5">
        <f t="shared" si="14"/>
        <v>0</v>
      </c>
      <c r="BC20" s="6">
        <f t="shared" si="15"/>
        <v>0</v>
      </c>
      <c r="BD20" s="14"/>
      <c r="BE20" s="5">
        <f t="shared" si="16"/>
        <v>0</v>
      </c>
      <c r="BF20" s="6">
        <f t="shared" si="17"/>
        <v>0</v>
      </c>
      <c r="BG20" s="14"/>
      <c r="BH20" s="5">
        <f t="shared" si="18"/>
        <v>0</v>
      </c>
      <c r="BI20" s="6">
        <f t="shared" si="19"/>
        <v>0</v>
      </c>
      <c r="BJ20" s="14"/>
      <c r="BK20" s="5">
        <f t="shared" si="20"/>
        <v>0</v>
      </c>
      <c r="BL20" s="6">
        <f t="shared" si="21"/>
        <v>0</v>
      </c>
      <c r="BM20" s="14">
        <v>500</v>
      </c>
      <c r="BN20" s="5">
        <f t="shared" si="22"/>
        <v>1500</v>
      </c>
      <c r="BO20" s="6">
        <f t="shared" si="23"/>
        <v>64230</v>
      </c>
      <c r="BP20" s="14"/>
      <c r="BQ20" s="5">
        <f t="shared" si="24"/>
        <v>0</v>
      </c>
      <c r="BR20" s="6">
        <f t="shared" si="25"/>
        <v>0</v>
      </c>
      <c r="BS20" s="14">
        <v>50</v>
      </c>
      <c r="BT20" s="5">
        <f t="shared" si="26"/>
        <v>150</v>
      </c>
      <c r="BU20" s="6">
        <f t="shared" si="27"/>
        <v>6423</v>
      </c>
      <c r="BV20" s="14">
        <v>20</v>
      </c>
      <c r="BW20" s="5">
        <f t="shared" si="28"/>
        <v>60</v>
      </c>
      <c r="BX20" s="7">
        <f t="shared" si="29"/>
        <v>2569.1999999999998</v>
      </c>
      <c r="BY20" s="14">
        <v>200</v>
      </c>
      <c r="BZ20" s="5">
        <f t="shared" si="30"/>
        <v>600</v>
      </c>
      <c r="CA20" s="7">
        <f t="shared" si="31"/>
        <v>25692</v>
      </c>
      <c r="CB20" s="14">
        <v>10</v>
      </c>
      <c r="CC20" s="5">
        <f t="shared" si="32"/>
        <v>30</v>
      </c>
      <c r="CD20" s="7">
        <f t="shared" si="33"/>
        <v>1284.5999999999999</v>
      </c>
      <c r="CE20" s="14"/>
      <c r="CF20" s="5">
        <f t="shared" si="34"/>
        <v>0</v>
      </c>
      <c r="CG20" s="7">
        <f t="shared" si="35"/>
        <v>0</v>
      </c>
      <c r="CH20" s="14"/>
      <c r="CI20" s="5">
        <f t="shared" si="36"/>
        <v>0</v>
      </c>
      <c r="CJ20" s="7">
        <f t="shared" si="37"/>
        <v>0</v>
      </c>
      <c r="CK20" s="14"/>
      <c r="CL20" s="5">
        <f t="shared" si="38"/>
        <v>0</v>
      </c>
      <c r="CM20" s="7">
        <f t="shared" si="39"/>
        <v>0</v>
      </c>
      <c r="CN20" s="14"/>
      <c r="CO20" s="5">
        <f t="shared" si="40"/>
        <v>0</v>
      </c>
      <c r="CP20" s="7">
        <f t="shared" si="41"/>
        <v>0</v>
      </c>
      <c r="CQ20" s="39">
        <v>3060</v>
      </c>
      <c r="CR20" s="32"/>
    </row>
    <row r="21" spans="1:96" ht="24" customHeight="1" x14ac:dyDescent="0.3">
      <c r="A21" s="34" t="s">
        <v>63</v>
      </c>
      <c r="B21" s="34" t="s">
        <v>17</v>
      </c>
      <c r="C21" s="34" t="s">
        <v>64</v>
      </c>
      <c r="D21" s="34" t="s">
        <v>229</v>
      </c>
      <c r="E21" s="34" t="s">
        <v>272</v>
      </c>
      <c r="F21" s="34" t="s">
        <v>273</v>
      </c>
      <c r="G21" s="34" t="s">
        <v>274</v>
      </c>
      <c r="H21" s="34" t="s">
        <v>275</v>
      </c>
      <c r="I21" s="34" t="s">
        <v>292</v>
      </c>
      <c r="J21" s="35">
        <v>250</v>
      </c>
      <c r="K21" s="35">
        <v>129</v>
      </c>
      <c r="L21" s="35">
        <v>2515500</v>
      </c>
      <c r="M21" s="35">
        <v>2515500</v>
      </c>
      <c r="N21" s="36">
        <v>256.66000000000003</v>
      </c>
      <c r="O21" s="34" t="s">
        <v>141</v>
      </c>
      <c r="P21" s="34" t="s">
        <v>89</v>
      </c>
      <c r="Q21" s="34" t="s">
        <v>97</v>
      </c>
      <c r="R21" s="34" t="s">
        <v>116</v>
      </c>
      <c r="S21" s="34" t="s">
        <v>191</v>
      </c>
      <c r="T21" s="34" t="s">
        <v>125</v>
      </c>
      <c r="U21" s="34" t="s">
        <v>206</v>
      </c>
      <c r="V21" s="34" t="s">
        <v>170</v>
      </c>
      <c r="W21" s="34" t="s">
        <v>186</v>
      </c>
      <c r="X21" s="34" t="s">
        <v>310</v>
      </c>
      <c r="Y21" s="36">
        <v>423.59</v>
      </c>
      <c r="Z21" s="34" t="s">
        <v>55</v>
      </c>
      <c r="AA21" s="34" t="s">
        <v>218</v>
      </c>
      <c r="AB21" s="36">
        <v>66.500630000000001</v>
      </c>
      <c r="AC21" s="36">
        <v>33.35</v>
      </c>
      <c r="AD21" s="34"/>
      <c r="AE21" s="28">
        <v>129</v>
      </c>
      <c r="AF21" s="14">
        <v>230</v>
      </c>
      <c r="AG21" s="5">
        <f t="shared" si="0"/>
        <v>690</v>
      </c>
      <c r="AH21" s="6">
        <f t="shared" si="1"/>
        <v>89010</v>
      </c>
      <c r="AI21" s="15">
        <v>65</v>
      </c>
      <c r="AJ21" s="5">
        <f t="shared" si="2"/>
        <v>195</v>
      </c>
      <c r="AK21" s="6">
        <f t="shared" si="3"/>
        <v>25155</v>
      </c>
      <c r="AL21" s="14">
        <v>75</v>
      </c>
      <c r="AM21" s="5">
        <f t="shared" si="4"/>
        <v>225</v>
      </c>
      <c r="AN21" s="6">
        <f t="shared" si="5"/>
        <v>29025</v>
      </c>
      <c r="AO21" s="14">
        <v>5</v>
      </c>
      <c r="AP21" s="5">
        <f t="shared" si="6"/>
        <v>15</v>
      </c>
      <c r="AQ21" s="6">
        <f t="shared" si="7"/>
        <v>1935</v>
      </c>
      <c r="AR21" s="14">
        <v>300</v>
      </c>
      <c r="AS21" s="5">
        <f t="shared" si="8"/>
        <v>900</v>
      </c>
      <c r="AT21" s="6">
        <f t="shared" si="9"/>
        <v>116100</v>
      </c>
      <c r="AU21" s="14">
        <v>550</v>
      </c>
      <c r="AV21" s="5">
        <f t="shared" si="10"/>
        <v>1650</v>
      </c>
      <c r="AW21" s="6">
        <f t="shared" si="11"/>
        <v>212850</v>
      </c>
      <c r="AX21" s="14">
        <v>95</v>
      </c>
      <c r="AY21" s="5">
        <f t="shared" si="12"/>
        <v>285</v>
      </c>
      <c r="AZ21" s="6">
        <f t="shared" si="13"/>
        <v>36765</v>
      </c>
      <c r="BA21" s="14">
        <v>140</v>
      </c>
      <c r="BB21" s="5">
        <f t="shared" si="14"/>
        <v>420</v>
      </c>
      <c r="BC21" s="6">
        <f t="shared" si="15"/>
        <v>54180</v>
      </c>
      <c r="BD21" s="14">
        <v>315</v>
      </c>
      <c r="BE21" s="5">
        <f t="shared" si="16"/>
        <v>945</v>
      </c>
      <c r="BF21" s="6">
        <f t="shared" si="17"/>
        <v>121905</v>
      </c>
      <c r="BG21" s="14">
        <v>105</v>
      </c>
      <c r="BH21" s="5">
        <f t="shared" si="18"/>
        <v>315</v>
      </c>
      <c r="BI21" s="6">
        <f t="shared" si="19"/>
        <v>40635</v>
      </c>
      <c r="BJ21" s="14">
        <v>700</v>
      </c>
      <c r="BK21" s="5">
        <f t="shared" si="20"/>
        <v>2100</v>
      </c>
      <c r="BL21" s="6">
        <f t="shared" si="21"/>
        <v>270900</v>
      </c>
      <c r="BM21" s="14">
        <v>680</v>
      </c>
      <c r="BN21" s="5">
        <f t="shared" si="22"/>
        <v>2040</v>
      </c>
      <c r="BO21" s="6">
        <f t="shared" si="23"/>
        <v>263160</v>
      </c>
      <c r="BP21" s="14">
        <v>250</v>
      </c>
      <c r="BQ21" s="5">
        <f t="shared" si="24"/>
        <v>750</v>
      </c>
      <c r="BR21" s="6">
        <f t="shared" si="25"/>
        <v>96750</v>
      </c>
      <c r="BS21" s="14">
        <v>120</v>
      </c>
      <c r="BT21" s="5">
        <f t="shared" si="26"/>
        <v>360</v>
      </c>
      <c r="BU21" s="6">
        <f t="shared" si="27"/>
        <v>46440</v>
      </c>
      <c r="BV21" s="14">
        <v>80</v>
      </c>
      <c r="BW21" s="5">
        <f t="shared" si="28"/>
        <v>240</v>
      </c>
      <c r="BX21" s="7">
        <f t="shared" si="29"/>
        <v>30960</v>
      </c>
      <c r="BY21" s="14">
        <v>300</v>
      </c>
      <c r="BZ21" s="5">
        <f t="shared" si="30"/>
        <v>900</v>
      </c>
      <c r="CA21" s="7">
        <f t="shared" si="31"/>
        <v>116100</v>
      </c>
      <c r="CB21" s="14">
        <v>145</v>
      </c>
      <c r="CC21" s="5">
        <f t="shared" si="32"/>
        <v>435</v>
      </c>
      <c r="CD21" s="7">
        <f t="shared" si="33"/>
        <v>56115</v>
      </c>
      <c r="CE21" s="14">
        <v>20</v>
      </c>
      <c r="CF21" s="5">
        <f t="shared" si="34"/>
        <v>60</v>
      </c>
      <c r="CG21" s="7">
        <f t="shared" si="35"/>
        <v>7740</v>
      </c>
      <c r="CH21" s="14">
        <v>10</v>
      </c>
      <c r="CI21" s="5">
        <f t="shared" si="36"/>
        <v>30</v>
      </c>
      <c r="CJ21" s="7">
        <f t="shared" si="37"/>
        <v>3870</v>
      </c>
      <c r="CK21" s="14"/>
      <c r="CL21" s="5">
        <f t="shared" si="38"/>
        <v>0</v>
      </c>
      <c r="CM21" s="7">
        <f t="shared" si="39"/>
        <v>0</v>
      </c>
      <c r="CN21" s="14"/>
      <c r="CO21" s="5">
        <f t="shared" si="40"/>
        <v>0</v>
      </c>
      <c r="CP21" s="7">
        <f t="shared" si="41"/>
        <v>0</v>
      </c>
      <c r="CQ21" s="39">
        <v>6945</v>
      </c>
      <c r="CR21" s="32"/>
    </row>
    <row r="22" spans="1:96" x14ac:dyDescent="0.3">
      <c r="A22" s="34" t="s">
        <v>65</v>
      </c>
      <c r="B22" s="34" t="s">
        <v>17</v>
      </c>
      <c r="C22" s="34" t="s">
        <v>66</v>
      </c>
      <c r="D22" s="34" t="s">
        <v>230</v>
      </c>
      <c r="E22" s="34" t="s">
        <v>276</v>
      </c>
      <c r="F22" s="34" t="s">
        <v>277</v>
      </c>
      <c r="G22" s="34" t="s">
        <v>278</v>
      </c>
      <c r="H22" s="34" t="s">
        <v>279</v>
      </c>
      <c r="I22" s="34" t="s">
        <v>286</v>
      </c>
      <c r="J22" s="35">
        <v>150</v>
      </c>
      <c r="K22" s="35">
        <v>50.03</v>
      </c>
      <c r="L22" s="35">
        <v>585351</v>
      </c>
      <c r="M22" s="35">
        <v>585351</v>
      </c>
      <c r="N22" s="36">
        <v>107.37</v>
      </c>
      <c r="O22" s="34" t="s">
        <v>142</v>
      </c>
      <c r="P22" s="34" t="s">
        <v>90</v>
      </c>
      <c r="Q22" s="34" t="s">
        <v>98</v>
      </c>
      <c r="R22" s="34" t="s">
        <v>117</v>
      </c>
      <c r="S22" s="34" t="s">
        <v>149</v>
      </c>
      <c r="T22" s="34" t="s">
        <v>126</v>
      </c>
      <c r="U22" s="34" t="s">
        <v>207</v>
      </c>
      <c r="V22" s="34" t="s">
        <v>171</v>
      </c>
      <c r="W22" s="34" t="s">
        <v>186</v>
      </c>
      <c r="X22" s="34" t="s">
        <v>310</v>
      </c>
      <c r="Y22" s="36">
        <v>236.58</v>
      </c>
      <c r="Z22" s="34" t="s">
        <v>55</v>
      </c>
      <c r="AA22" s="34" t="s">
        <v>224</v>
      </c>
      <c r="AB22" s="36">
        <v>76.738100000000003</v>
      </c>
      <c r="AC22" s="36">
        <v>50.08</v>
      </c>
      <c r="AD22" s="34"/>
      <c r="AE22" s="28">
        <v>50.03</v>
      </c>
      <c r="AF22" s="14">
        <v>150</v>
      </c>
      <c r="AG22" s="5">
        <f t="shared" si="0"/>
        <v>450</v>
      </c>
      <c r="AH22" s="6">
        <f t="shared" si="1"/>
        <v>22513.5</v>
      </c>
      <c r="AI22" s="15">
        <v>150</v>
      </c>
      <c r="AJ22" s="5">
        <f t="shared" si="2"/>
        <v>450</v>
      </c>
      <c r="AK22" s="6">
        <f t="shared" si="3"/>
        <v>22513.5</v>
      </c>
      <c r="AL22" s="14">
        <v>220</v>
      </c>
      <c r="AM22" s="5">
        <f t="shared" si="4"/>
        <v>660</v>
      </c>
      <c r="AN22" s="6">
        <f t="shared" si="5"/>
        <v>33019.800000000003</v>
      </c>
      <c r="AO22" s="14">
        <v>50</v>
      </c>
      <c r="AP22" s="5">
        <f t="shared" si="6"/>
        <v>150</v>
      </c>
      <c r="AQ22" s="6">
        <f t="shared" si="7"/>
        <v>7504.5</v>
      </c>
      <c r="AR22" s="14">
        <v>580</v>
      </c>
      <c r="AS22" s="5">
        <f t="shared" si="8"/>
        <v>1740</v>
      </c>
      <c r="AT22" s="6">
        <f t="shared" si="9"/>
        <v>87052.2</v>
      </c>
      <c r="AU22" s="14">
        <v>600</v>
      </c>
      <c r="AV22" s="5">
        <f t="shared" si="10"/>
        <v>1800</v>
      </c>
      <c r="AW22" s="6">
        <f t="shared" si="11"/>
        <v>90054</v>
      </c>
      <c r="AX22" s="14">
        <v>90</v>
      </c>
      <c r="AY22" s="5">
        <f t="shared" si="12"/>
        <v>270</v>
      </c>
      <c r="AZ22" s="6">
        <f t="shared" si="13"/>
        <v>13508.1</v>
      </c>
      <c r="BA22" s="14">
        <v>235</v>
      </c>
      <c r="BB22" s="5">
        <f t="shared" si="14"/>
        <v>705</v>
      </c>
      <c r="BC22" s="6">
        <f t="shared" si="15"/>
        <v>35271.15</v>
      </c>
      <c r="BD22" s="14">
        <v>285</v>
      </c>
      <c r="BE22" s="5">
        <f t="shared" si="16"/>
        <v>855</v>
      </c>
      <c r="BF22" s="6">
        <f t="shared" si="17"/>
        <v>42775.65</v>
      </c>
      <c r="BG22" s="14"/>
      <c r="BH22" s="5">
        <f t="shared" si="18"/>
        <v>0</v>
      </c>
      <c r="BI22" s="6">
        <f t="shared" si="19"/>
        <v>0</v>
      </c>
      <c r="BJ22" s="14"/>
      <c r="BK22" s="5">
        <f t="shared" si="20"/>
        <v>0</v>
      </c>
      <c r="BL22" s="6">
        <f t="shared" si="21"/>
        <v>0</v>
      </c>
      <c r="BM22" s="14"/>
      <c r="BN22" s="5">
        <f t="shared" si="22"/>
        <v>0</v>
      </c>
      <c r="BO22" s="6">
        <f t="shared" si="23"/>
        <v>0</v>
      </c>
      <c r="BP22" s="14"/>
      <c r="BQ22" s="5">
        <f t="shared" si="24"/>
        <v>0</v>
      </c>
      <c r="BR22" s="6">
        <f t="shared" si="25"/>
        <v>0</v>
      </c>
      <c r="BS22" s="14"/>
      <c r="BT22" s="5">
        <f t="shared" si="26"/>
        <v>0</v>
      </c>
      <c r="BU22" s="6">
        <f t="shared" si="27"/>
        <v>0</v>
      </c>
      <c r="BV22" s="14">
        <v>30</v>
      </c>
      <c r="BW22" s="5">
        <f t="shared" si="28"/>
        <v>90</v>
      </c>
      <c r="BX22" s="7">
        <f t="shared" si="29"/>
        <v>4502.7</v>
      </c>
      <c r="BY22" s="14">
        <v>30</v>
      </c>
      <c r="BZ22" s="5">
        <f t="shared" si="30"/>
        <v>90</v>
      </c>
      <c r="CA22" s="7">
        <f t="shared" si="31"/>
        <v>4502.7</v>
      </c>
      <c r="CB22" s="14"/>
      <c r="CC22" s="5">
        <f t="shared" si="32"/>
        <v>0</v>
      </c>
      <c r="CD22" s="7">
        <f t="shared" si="33"/>
        <v>0</v>
      </c>
      <c r="CE22" s="14"/>
      <c r="CF22" s="5">
        <f t="shared" si="34"/>
        <v>0</v>
      </c>
      <c r="CG22" s="7">
        <f t="shared" si="35"/>
        <v>0</v>
      </c>
      <c r="CH22" s="14"/>
      <c r="CI22" s="5">
        <f t="shared" si="36"/>
        <v>0</v>
      </c>
      <c r="CJ22" s="7">
        <f t="shared" si="37"/>
        <v>0</v>
      </c>
      <c r="CK22" s="14"/>
      <c r="CL22" s="5">
        <f t="shared" si="38"/>
        <v>0</v>
      </c>
      <c r="CM22" s="7">
        <f t="shared" si="39"/>
        <v>0</v>
      </c>
      <c r="CN22" s="14"/>
      <c r="CO22" s="5">
        <f t="shared" si="40"/>
        <v>0</v>
      </c>
      <c r="CP22" s="7">
        <f t="shared" si="41"/>
        <v>0</v>
      </c>
      <c r="CQ22" s="39">
        <v>4440</v>
      </c>
      <c r="CR22" s="32"/>
    </row>
    <row r="23" spans="1:96" ht="23.1" customHeight="1" x14ac:dyDescent="0.3">
      <c r="A23" s="34" t="s">
        <v>67</v>
      </c>
      <c r="B23" s="34" t="s">
        <v>17</v>
      </c>
      <c r="C23" s="34" t="s">
        <v>68</v>
      </c>
      <c r="D23" s="34" t="s">
        <v>226</v>
      </c>
      <c r="E23" s="34" t="s">
        <v>260</v>
      </c>
      <c r="F23" s="34" t="s">
        <v>261</v>
      </c>
      <c r="G23" s="34" t="s">
        <v>262</v>
      </c>
      <c r="H23" s="34" t="s">
        <v>263</v>
      </c>
      <c r="I23" s="34" t="s">
        <v>300</v>
      </c>
      <c r="J23" s="35">
        <v>15</v>
      </c>
      <c r="K23" s="35">
        <v>7.47</v>
      </c>
      <c r="L23" s="35">
        <v>174798</v>
      </c>
      <c r="M23" s="40">
        <v>599508</v>
      </c>
      <c r="N23" s="36">
        <v>165.09810999999999</v>
      </c>
      <c r="O23" s="34" t="s">
        <v>143</v>
      </c>
      <c r="P23" s="34" t="s">
        <v>91</v>
      </c>
      <c r="Q23" s="34" t="s">
        <v>97</v>
      </c>
      <c r="R23" s="34" t="s">
        <v>103</v>
      </c>
      <c r="S23" s="34" t="s">
        <v>191</v>
      </c>
      <c r="T23" s="34" t="s">
        <v>125</v>
      </c>
      <c r="U23" s="34" t="s">
        <v>208</v>
      </c>
      <c r="V23" s="34" t="s">
        <v>172</v>
      </c>
      <c r="W23" s="34" t="s">
        <v>186</v>
      </c>
      <c r="X23" s="34" t="s">
        <v>310</v>
      </c>
      <c r="Y23" s="36">
        <v>272.48</v>
      </c>
      <c r="Z23" s="34" t="s">
        <v>55</v>
      </c>
      <c r="AA23" s="34" t="s">
        <v>218</v>
      </c>
      <c r="AB23" s="36">
        <v>96.984369999999998</v>
      </c>
      <c r="AC23" s="36">
        <v>33.35</v>
      </c>
      <c r="AD23" s="34"/>
      <c r="AE23" s="28">
        <v>7.47</v>
      </c>
      <c r="AF23" s="14">
        <v>380</v>
      </c>
      <c r="AG23" s="5">
        <f t="shared" si="0"/>
        <v>1140</v>
      </c>
      <c r="AH23" s="6">
        <f t="shared" si="1"/>
        <v>8515.7999999999993</v>
      </c>
      <c r="AI23" s="15">
        <v>90</v>
      </c>
      <c r="AJ23" s="5">
        <f t="shared" si="2"/>
        <v>270</v>
      </c>
      <c r="AK23" s="6">
        <f t="shared" si="3"/>
        <v>2016.8999999999999</v>
      </c>
      <c r="AL23" s="14">
        <v>135</v>
      </c>
      <c r="AM23" s="5">
        <f t="shared" si="4"/>
        <v>405</v>
      </c>
      <c r="AN23" s="6">
        <f t="shared" si="5"/>
        <v>3025.35</v>
      </c>
      <c r="AO23" s="14">
        <v>20</v>
      </c>
      <c r="AP23" s="5">
        <f t="shared" si="6"/>
        <v>60</v>
      </c>
      <c r="AQ23" s="6">
        <f t="shared" si="7"/>
        <v>448.2</v>
      </c>
      <c r="AR23" s="14">
        <v>250</v>
      </c>
      <c r="AS23" s="5">
        <f t="shared" si="8"/>
        <v>750</v>
      </c>
      <c r="AT23" s="6">
        <f t="shared" si="9"/>
        <v>5602.5</v>
      </c>
      <c r="AU23" s="14"/>
      <c r="AV23" s="5">
        <f t="shared" si="10"/>
        <v>0</v>
      </c>
      <c r="AW23" s="6">
        <f t="shared" si="11"/>
        <v>0</v>
      </c>
      <c r="AX23" s="14">
        <v>440</v>
      </c>
      <c r="AY23" s="5">
        <f t="shared" si="12"/>
        <v>1320</v>
      </c>
      <c r="AZ23" s="6">
        <f t="shared" si="13"/>
        <v>9860.4</v>
      </c>
      <c r="BA23" s="14">
        <v>206</v>
      </c>
      <c r="BB23" s="5">
        <f t="shared" si="14"/>
        <v>618</v>
      </c>
      <c r="BC23" s="6">
        <f t="shared" si="15"/>
        <v>4616.46</v>
      </c>
      <c r="BD23" s="14">
        <v>206</v>
      </c>
      <c r="BE23" s="5">
        <f t="shared" si="16"/>
        <v>618</v>
      </c>
      <c r="BF23" s="6">
        <f t="shared" si="17"/>
        <v>4616.46</v>
      </c>
      <c r="BG23" s="14">
        <v>410</v>
      </c>
      <c r="BH23" s="5">
        <f t="shared" si="18"/>
        <v>1230</v>
      </c>
      <c r="BI23" s="6">
        <f t="shared" si="19"/>
        <v>9188.1</v>
      </c>
      <c r="BJ23" s="14">
        <v>60</v>
      </c>
      <c r="BK23" s="5">
        <f t="shared" si="20"/>
        <v>180</v>
      </c>
      <c r="BL23" s="6">
        <f t="shared" si="21"/>
        <v>1344.6</v>
      </c>
      <c r="BM23" s="14">
        <v>70</v>
      </c>
      <c r="BN23" s="5">
        <f t="shared" si="22"/>
        <v>210</v>
      </c>
      <c r="BO23" s="6">
        <f t="shared" si="23"/>
        <v>1568.7</v>
      </c>
      <c r="BP23" s="14">
        <v>350</v>
      </c>
      <c r="BQ23" s="5">
        <f t="shared" si="24"/>
        <v>1050</v>
      </c>
      <c r="BR23" s="6">
        <f t="shared" si="25"/>
        <v>7843.5</v>
      </c>
      <c r="BS23" s="14">
        <v>430</v>
      </c>
      <c r="BT23" s="5">
        <f t="shared" si="26"/>
        <v>1290</v>
      </c>
      <c r="BU23" s="6">
        <f t="shared" si="27"/>
        <v>9636.2999999999993</v>
      </c>
      <c r="BV23" s="14">
        <v>385</v>
      </c>
      <c r="BW23" s="5">
        <f t="shared" si="28"/>
        <v>1155</v>
      </c>
      <c r="BX23" s="7">
        <f t="shared" si="29"/>
        <v>8627.85</v>
      </c>
      <c r="BY23" s="14">
        <v>320</v>
      </c>
      <c r="BZ23" s="5">
        <f t="shared" si="30"/>
        <v>960</v>
      </c>
      <c r="CA23" s="7">
        <f t="shared" si="31"/>
        <v>7171.2</v>
      </c>
      <c r="CB23" s="14">
        <v>1080</v>
      </c>
      <c r="CC23" s="5">
        <f t="shared" si="32"/>
        <v>3240</v>
      </c>
      <c r="CD23" s="7">
        <f t="shared" si="33"/>
        <v>24202.799999999999</v>
      </c>
      <c r="CE23" s="14">
        <v>200</v>
      </c>
      <c r="CF23" s="5">
        <f t="shared" si="34"/>
        <v>600</v>
      </c>
      <c r="CG23" s="7">
        <f t="shared" si="35"/>
        <v>4482</v>
      </c>
      <c r="CH23" s="14"/>
      <c r="CI23" s="5">
        <f t="shared" si="36"/>
        <v>0</v>
      </c>
      <c r="CJ23" s="7">
        <f t="shared" si="37"/>
        <v>0</v>
      </c>
      <c r="CK23" s="14"/>
      <c r="CL23" s="5">
        <f t="shared" si="38"/>
        <v>0</v>
      </c>
      <c r="CM23" s="7">
        <f t="shared" si="39"/>
        <v>0</v>
      </c>
      <c r="CN23" s="14"/>
      <c r="CO23" s="5">
        <f t="shared" si="40"/>
        <v>0</v>
      </c>
      <c r="CP23" s="7">
        <f t="shared" si="41"/>
        <v>0</v>
      </c>
      <c r="CQ23" s="39">
        <v>8304</v>
      </c>
      <c r="CR23" s="32"/>
    </row>
    <row r="24" spans="1:96" x14ac:dyDescent="0.3">
      <c r="A24" s="34" t="s">
        <v>67</v>
      </c>
      <c r="B24" s="34" t="s">
        <v>19</v>
      </c>
      <c r="C24" s="34" t="s">
        <v>68</v>
      </c>
      <c r="D24" s="34" t="s">
        <v>226</v>
      </c>
      <c r="E24" s="34" t="s">
        <v>260</v>
      </c>
      <c r="F24" s="34" t="s">
        <v>261</v>
      </c>
      <c r="G24" s="34" t="s">
        <v>262</v>
      </c>
      <c r="H24" s="34" t="s">
        <v>263</v>
      </c>
      <c r="I24" s="34" t="s">
        <v>300</v>
      </c>
      <c r="J24" s="35">
        <v>27</v>
      </c>
      <c r="K24" s="35">
        <v>18.149999999999999</v>
      </c>
      <c r="L24" s="35">
        <v>424710</v>
      </c>
      <c r="M24" s="40"/>
      <c r="N24" s="36">
        <v>825.49661000000003</v>
      </c>
      <c r="O24" s="34" t="s">
        <v>143</v>
      </c>
      <c r="P24" s="34" t="s">
        <v>91</v>
      </c>
      <c r="Q24" s="34" t="s">
        <v>97</v>
      </c>
      <c r="R24" s="34" t="s">
        <v>118</v>
      </c>
      <c r="S24" s="34" t="s">
        <v>191</v>
      </c>
      <c r="T24" s="34" t="s">
        <v>125</v>
      </c>
      <c r="U24" s="34" t="s">
        <v>209</v>
      </c>
      <c r="V24" s="34" t="s">
        <v>173</v>
      </c>
      <c r="W24" s="34" t="s">
        <v>186</v>
      </c>
      <c r="X24" s="34" t="s">
        <v>310</v>
      </c>
      <c r="Y24" s="36">
        <v>1362.41</v>
      </c>
      <c r="Z24" s="34" t="s">
        <v>55</v>
      </c>
      <c r="AA24" s="34" t="s">
        <v>218</v>
      </c>
      <c r="AB24" s="36">
        <v>98.534580000000005</v>
      </c>
      <c r="AC24" s="36">
        <v>33.35</v>
      </c>
      <c r="AD24" s="34"/>
      <c r="AE24" s="28">
        <v>18.149999999999999</v>
      </c>
      <c r="AF24" s="14">
        <v>255</v>
      </c>
      <c r="AG24" s="5">
        <f t="shared" si="0"/>
        <v>765</v>
      </c>
      <c r="AH24" s="6">
        <f t="shared" si="1"/>
        <v>13884.749999999998</v>
      </c>
      <c r="AI24" s="15">
        <v>200</v>
      </c>
      <c r="AJ24" s="5">
        <f t="shared" si="2"/>
        <v>600</v>
      </c>
      <c r="AK24" s="6">
        <f t="shared" si="3"/>
        <v>10890</v>
      </c>
      <c r="AL24" s="14">
        <v>85</v>
      </c>
      <c r="AM24" s="5">
        <f t="shared" si="4"/>
        <v>255</v>
      </c>
      <c r="AN24" s="6">
        <f t="shared" si="5"/>
        <v>4628.25</v>
      </c>
      <c r="AO24" s="14">
        <v>15</v>
      </c>
      <c r="AP24" s="5">
        <f t="shared" si="6"/>
        <v>45</v>
      </c>
      <c r="AQ24" s="6">
        <f t="shared" si="7"/>
        <v>816.74999999999989</v>
      </c>
      <c r="AR24" s="14">
        <v>125</v>
      </c>
      <c r="AS24" s="5">
        <f t="shared" si="8"/>
        <v>375</v>
      </c>
      <c r="AT24" s="6">
        <f t="shared" si="9"/>
        <v>6806.2499999999991</v>
      </c>
      <c r="AU24" s="14"/>
      <c r="AV24" s="5">
        <f t="shared" si="10"/>
        <v>0</v>
      </c>
      <c r="AW24" s="6">
        <f t="shared" si="11"/>
        <v>0</v>
      </c>
      <c r="AX24" s="14">
        <v>350</v>
      </c>
      <c r="AY24" s="5">
        <f t="shared" si="12"/>
        <v>1050</v>
      </c>
      <c r="AZ24" s="6">
        <f t="shared" si="13"/>
        <v>19057.5</v>
      </c>
      <c r="BA24" s="14">
        <v>130</v>
      </c>
      <c r="BB24" s="5">
        <f t="shared" si="14"/>
        <v>390</v>
      </c>
      <c r="BC24" s="6">
        <f t="shared" si="15"/>
        <v>7078.4999999999991</v>
      </c>
      <c r="BD24" s="14">
        <v>115</v>
      </c>
      <c r="BE24" s="5">
        <f t="shared" si="16"/>
        <v>345</v>
      </c>
      <c r="BF24" s="6">
        <f t="shared" si="17"/>
        <v>6261.7499999999991</v>
      </c>
      <c r="BG24" s="14">
        <v>15</v>
      </c>
      <c r="BH24" s="5">
        <f t="shared" si="18"/>
        <v>45</v>
      </c>
      <c r="BI24" s="6">
        <f t="shared" si="19"/>
        <v>816.74999999999989</v>
      </c>
      <c r="BJ24" s="14">
        <v>250</v>
      </c>
      <c r="BK24" s="5">
        <f t="shared" si="20"/>
        <v>750</v>
      </c>
      <c r="BL24" s="6">
        <f t="shared" si="21"/>
        <v>13612.499999999998</v>
      </c>
      <c r="BM24" s="14">
        <v>220</v>
      </c>
      <c r="BN24" s="5">
        <f t="shared" si="22"/>
        <v>660</v>
      </c>
      <c r="BO24" s="6">
        <f t="shared" si="23"/>
        <v>11978.999999999998</v>
      </c>
      <c r="BP24" s="14">
        <v>200</v>
      </c>
      <c r="BQ24" s="5">
        <f t="shared" si="24"/>
        <v>600</v>
      </c>
      <c r="BR24" s="6">
        <f t="shared" si="25"/>
        <v>10890</v>
      </c>
      <c r="BS24" s="14">
        <v>318</v>
      </c>
      <c r="BT24" s="5">
        <f t="shared" si="26"/>
        <v>954</v>
      </c>
      <c r="BU24" s="6">
        <f t="shared" si="27"/>
        <v>17315.099999999999</v>
      </c>
      <c r="BV24" s="14">
        <v>160</v>
      </c>
      <c r="BW24" s="5">
        <f t="shared" si="28"/>
        <v>480</v>
      </c>
      <c r="BX24" s="7">
        <f t="shared" si="29"/>
        <v>8712</v>
      </c>
      <c r="BY24" s="14">
        <v>230</v>
      </c>
      <c r="BZ24" s="5">
        <f t="shared" si="30"/>
        <v>690</v>
      </c>
      <c r="CA24" s="7">
        <f t="shared" si="31"/>
        <v>12523.499999999998</v>
      </c>
      <c r="CB24" s="14">
        <v>1500</v>
      </c>
      <c r="CC24" s="5">
        <f t="shared" si="32"/>
        <v>4500</v>
      </c>
      <c r="CD24" s="7">
        <f t="shared" si="33"/>
        <v>81675</v>
      </c>
      <c r="CE24" s="14">
        <v>100</v>
      </c>
      <c r="CF24" s="5">
        <f t="shared" si="34"/>
        <v>300</v>
      </c>
      <c r="CG24" s="7">
        <f t="shared" si="35"/>
        <v>5445</v>
      </c>
      <c r="CH24" s="14"/>
      <c r="CI24" s="5">
        <f t="shared" si="36"/>
        <v>0</v>
      </c>
      <c r="CJ24" s="7">
        <f t="shared" si="37"/>
        <v>0</v>
      </c>
      <c r="CK24" s="14"/>
      <c r="CL24" s="5">
        <f t="shared" si="38"/>
        <v>0</v>
      </c>
      <c r="CM24" s="7">
        <f t="shared" si="39"/>
        <v>0</v>
      </c>
      <c r="CN24" s="14"/>
      <c r="CO24" s="5">
        <f t="shared" si="40"/>
        <v>0</v>
      </c>
      <c r="CP24" s="7">
        <f t="shared" si="41"/>
        <v>0</v>
      </c>
      <c r="CQ24" s="39">
        <v>10596</v>
      </c>
      <c r="CR24" s="32"/>
    </row>
    <row r="25" spans="1:96" x14ac:dyDescent="0.3">
      <c r="A25" s="34" t="s">
        <v>69</v>
      </c>
      <c r="B25" s="34" t="s">
        <v>17</v>
      </c>
      <c r="C25" s="34" t="s">
        <v>70</v>
      </c>
      <c r="D25" s="34" t="s">
        <v>231</v>
      </c>
      <c r="E25" s="34" t="s">
        <v>280</v>
      </c>
      <c r="F25" s="34" t="s">
        <v>281</v>
      </c>
      <c r="G25" s="34" t="s">
        <v>282</v>
      </c>
      <c r="H25" s="34" t="s">
        <v>283</v>
      </c>
      <c r="I25" s="34" t="s">
        <v>301</v>
      </c>
      <c r="J25" s="35">
        <v>150</v>
      </c>
      <c r="K25" s="35">
        <v>103</v>
      </c>
      <c r="L25" s="35">
        <v>4820400</v>
      </c>
      <c r="M25" s="35">
        <v>4820400</v>
      </c>
      <c r="N25" s="36">
        <v>146.49</v>
      </c>
      <c r="O25" s="34" t="s">
        <v>144</v>
      </c>
      <c r="P25" s="34" t="s">
        <v>92</v>
      </c>
      <c r="Q25" s="34" t="s">
        <v>97</v>
      </c>
      <c r="R25" s="34" t="s">
        <v>103</v>
      </c>
      <c r="S25" s="34" t="s">
        <v>191</v>
      </c>
      <c r="T25" s="34" t="s">
        <v>125</v>
      </c>
      <c r="U25" s="34" t="s">
        <v>210</v>
      </c>
      <c r="V25" s="34" t="s">
        <v>174</v>
      </c>
      <c r="W25" s="34" t="s">
        <v>186</v>
      </c>
      <c r="X25" s="34" t="s">
        <v>310</v>
      </c>
      <c r="Y25" s="36">
        <v>364.92</v>
      </c>
      <c r="Z25" s="34" t="s">
        <v>186</v>
      </c>
      <c r="AA25" s="34" t="s">
        <v>218</v>
      </c>
      <c r="AB25" s="36">
        <v>71.492379999999997</v>
      </c>
      <c r="AC25" s="36">
        <v>59.46</v>
      </c>
      <c r="AD25" s="34"/>
      <c r="AE25" s="28">
        <v>103</v>
      </c>
      <c r="AF25" s="14">
        <v>800</v>
      </c>
      <c r="AG25" s="5">
        <f t="shared" si="0"/>
        <v>2400</v>
      </c>
      <c r="AH25" s="6">
        <f t="shared" si="1"/>
        <v>247200</v>
      </c>
      <c r="AI25" s="15">
        <v>400</v>
      </c>
      <c r="AJ25" s="5">
        <f t="shared" si="2"/>
        <v>1200</v>
      </c>
      <c r="AK25" s="6">
        <f t="shared" si="3"/>
        <v>123600</v>
      </c>
      <c r="AL25" s="14"/>
      <c r="AM25" s="5">
        <f t="shared" si="4"/>
        <v>0</v>
      </c>
      <c r="AN25" s="6">
        <f t="shared" si="5"/>
        <v>0</v>
      </c>
      <c r="AO25" s="14">
        <v>200</v>
      </c>
      <c r="AP25" s="5">
        <f t="shared" si="6"/>
        <v>600</v>
      </c>
      <c r="AQ25" s="6">
        <f t="shared" si="7"/>
        <v>61800</v>
      </c>
      <c r="AR25" s="14">
        <v>500</v>
      </c>
      <c r="AS25" s="5">
        <f t="shared" si="8"/>
        <v>1500</v>
      </c>
      <c r="AT25" s="6">
        <f t="shared" si="9"/>
        <v>154500</v>
      </c>
      <c r="AU25" s="14"/>
      <c r="AV25" s="5">
        <f t="shared" si="10"/>
        <v>0</v>
      </c>
      <c r="AW25" s="6">
        <f t="shared" si="11"/>
        <v>0</v>
      </c>
      <c r="AX25" s="14">
        <v>800</v>
      </c>
      <c r="AY25" s="5">
        <f t="shared" si="12"/>
        <v>2400</v>
      </c>
      <c r="AZ25" s="6">
        <f t="shared" si="13"/>
        <v>247200</v>
      </c>
      <c r="BA25" s="14">
        <v>400</v>
      </c>
      <c r="BB25" s="5">
        <f t="shared" si="14"/>
        <v>1200</v>
      </c>
      <c r="BC25" s="6">
        <f t="shared" si="15"/>
        <v>123600</v>
      </c>
      <c r="BD25" s="14">
        <v>200</v>
      </c>
      <c r="BE25" s="5">
        <f t="shared" si="16"/>
        <v>600</v>
      </c>
      <c r="BF25" s="6">
        <f t="shared" si="17"/>
        <v>61800</v>
      </c>
      <c r="BG25" s="14"/>
      <c r="BH25" s="5">
        <f t="shared" si="18"/>
        <v>0</v>
      </c>
      <c r="BI25" s="6">
        <f t="shared" si="19"/>
        <v>0</v>
      </c>
      <c r="BJ25" s="14">
        <v>600</v>
      </c>
      <c r="BK25" s="5">
        <f t="shared" si="20"/>
        <v>1800</v>
      </c>
      <c r="BL25" s="6">
        <f t="shared" si="21"/>
        <v>185400</v>
      </c>
      <c r="BM25" s="14">
        <v>450</v>
      </c>
      <c r="BN25" s="5">
        <f t="shared" si="22"/>
        <v>1350</v>
      </c>
      <c r="BO25" s="6">
        <f t="shared" si="23"/>
        <v>139050</v>
      </c>
      <c r="BP25" s="14">
        <v>1000</v>
      </c>
      <c r="BQ25" s="5">
        <f t="shared" si="24"/>
        <v>3000</v>
      </c>
      <c r="BR25" s="6">
        <f t="shared" si="25"/>
        <v>309000</v>
      </c>
      <c r="BS25" s="14">
        <v>300</v>
      </c>
      <c r="BT25" s="5">
        <f t="shared" si="26"/>
        <v>900</v>
      </c>
      <c r="BU25" s="6">
        <f t="shared" si="27"/>
        <v>92700</v>
      </c>
      <c r="BV25" s="14">
        <v>300</v>
      </c>
      <c r="BW25" s="5">
        <f t="shared" si="28"/>
        <v>900</v>
      </c>
      <c r="BX25" s="7">
        <f t="shared" si="29"/>
        <v>92700</v>
      </c>
      <c r="BY25" s="14">
        <v>1000</v>
      </c>
      <c r="BZ25" s="5">
        <f t="shared" si="30"/>
        <v>3000</v>
      </c>
      <c r="CA25" s="7">
        <f t="shared" si="31"/>
        <v>309000</v>
      </c>
      <c r="CB25" s="14">
        <v>1000</v>
      </c>
      <c r="CC25" s="5">
        <f t="shared" si="32"/>
        <v>3000</v>
      </c>
      <c r="CD25" s="7">
        <f t="shared" si="33"/>
        <v>309000</v>
      </c>
      <c r="CE25" s="14">
        <v>1000</v>
      </c>
      <c r="CF25" s="5">
        <f t="shared" si="34"/>
        <v>3000</v>
      </c>
      <c r="CG25" s="7">
        <f t="shared" si="35"/>
        <v>309000</v>
      </c>
      <c r="CH25" s="14"/>
      <c r="CI25" s="5">
        <f t="shared" si="36"/>
        <v>0</v>
      </c>
      <c r="CJ25" s="7">
        <f t="shared" si="37"/>
        <v>0</v>
      </c>
      <c r="CK25" s="14"/>
      <c r="CL25" s="5">
        <f t="shared" si="38"/>
        <v>0</v>
      </c>
      <c r="CM25" s="7">
        <f t="shared" si="39"/>
        <v>0</v>
      </c>
      <c r="CN25" s="14"/>
      <c r="CO25" s="5">
        <f t="shared" si="40"/>
        <v>0</v>
      </c>
      <c r="CP25" s="7">
        <f t="shared" si="41"/>
        <v>0</v>
      </c>
      <c r="CQ25" s="39">
        <v>19950</v>
      </c>
      <c r="CR25" s="32"/>
    </row>
    <row r="26" spans="1:96" x14ac:dyDescent="0.3">
      <c r="A26" s="34" t="s">
        <v>71</v>
      </c>
      <c r="B26" s="34" t="s">
        <v>17</v>
      </c>
      <c r="C26" s="34" t="s">
        <v>72</v>
      </c>
      <c r="D26" s="34" t="s">
        <v>226</v>
      </c>
      <c r="E26" s="34" t="s">
        <v>260</v>
      </c>
      <c r="F26" s="34" t="s">
        <v>261</v>
      </c>
      <c r="G26" s="34" t="s">
        <v>262</v>
      </c>
      <c r="H26" s="34" t="s">
        <v>263</v>
      </c>
      <c r="I26" s="34" t="s">
        <v>151</v>
      </c>
      <c r="J26" s="35">
        <v>0.3</v>
      </c>
      <c r="K26" s="35">
        <v>0.14000000000000001</v>
      </c>
      <c r="L26" s="35">
        <v>273000</v>
      </c>
      <c r="M26" s="40">
        <v>301080</v>
      </c>
      <c r="N26" s="36">
        <v>0.80713999999999997</v>
      </c>
      <c r="O26" s="34" t="s">
        <v>145</v>
      </c>
      <c r="P26" s="34" t="s">
        <v>93</v>
      </c>
      <c r="Q26" s="34" t="s">
        <v>95</v>
      </c>
      <c r="R26" s="34" t="s">
        <v>107</v>
      </c>
      <c r="S26" s="34" t="s">
        <v>147</v>
      </c>
      <c r="T26" s="34" t="s">
        <v>123</v>
      </c>
      <c r="U26" s="34" t="s">
        <v>211</v>
      </c>
      <c r="V26" s="34" t="s">
        <v>175</v>
      </c>
      <c r="W26" s="34" t="s">
        <v>198</v>
      </c>
      <c r="X26" s="34" t="s">
        <v>17</v>
      </c>
      <c r="Y26" s="36">
        <v>39.68</v>
      </c>
      <c r="Z26" s="34" t="s">
        <v>55</v>
      </c>
      <c r="AA26" s="34" t="s">
        <v>218</v>
      </c>
      <c r="AB26" s="36">
        <v>89.133049999999997</v>
      </c>
      <c r="AC26" s="36">
        <v>37.35</v>
      </c>
      <c r="AD26" s="34"/>
      <c r="AE26" s="28">
        <v>0.14000000000000001</v>
      </c>
      <c r="AF26" s="14">
        <v>2884</v>
      </c>
      <c r="AG26" s="5">
        <f t="shared" si="0"/>
        <v>8652</v>
      </c>
      <c r="AH26" s="6">
        <f t="shared" si="1"/>
        <v>1211.2800000000002</v>
      </c>
      <c r="AI26" s="15">
        <v>1276</v>
      </c>
      <c r="AJ26" s="5">
        <f t="shared" si="2"/>
        <v>3828</v>
      </c>
      <c r="AK26" s="6">
        <f t="shared" si="3"/>
        <v>535.92000000000007</v>
      </c>
      <c r="AL26" s="14">
        <v>112</v>
      </c>
      <c r="AM26" s="5">
        <f t="shared" si="4"/>
        <v>336</v>
      </c>
      <c r="AN26" s="6">
        <f t="shared" si="5"/>
        <v>47.040000000000006</v>
      </c>
      <c r="AO26" s="14">
        <v>56</v>
      </c>
      <c r="AP26" s="5">
        <f t="shared" si="6"/>
        <v>168</v>
      </c>
      <c r="AQ26" s="6">
        <f t="shared" si="7"/>
        <v>23.520000000000003</v>
      </c>
      <c r="AR26" s="14">
        <v>1344</v>
      </c>
      <c r="AS26" s="5">
        <f t="shared" si="8"/>
        <v>4032</v>
      </c>
      <c r="AT26" s="6">
        <f t="shared" si="9"/>
        <v>564.48</v>
      </c>
      <c r="AU26" s="14">
        <v>262024</v>
      </c>
      <c r="AV26" s="5">
        <f t="shared" si="10"/>
        <v>786072</v>
      </c>
      <c r="AW26" s="6">
        <f t="shared" si="11"/>
        <v>110050.08000000002</v>
      </c>
      <c r="AX26" s="14">
        <v>2128</v>
      </c>
      <c r="AY26" s="5">
        <f t="shared" si="12"/>
        <v>6384</v>
      </c>
      <c r="AZ26" s="6">
        <f t="shared" si="13"/>
        <v>893.7600000000001</v>
      </c>
      <c r="BA26" s="14">
        <v>192</v>
      </c>
      <c r="BB26" s="5">
        <f t="shared" si="14"/>
        <v>576</v>
      </c>
      <c r="BC26" s="6">
        <f t="shared" si="15"/>
        <v>80.640000000000015</v>
      </c>
      <c r="BD26" s="14">
        <v>1652</v>
      </c>
      <c r="BE26" s="5">
        <f t="shared" si="16"/>
        <v>4956</v>
      </c>
      <c r="BF26" s="6">
        <f t="shared" si="17"/>
        <v>693.84</v>
      </c>
      <c r="BG26" s="14">
        <v>644</v>
      </c>
      <c r="BH26" s="5">
        <f t="shared" si="18"/>
        <v>1932</v>
      </c>
      <c r="BI26" s="6">
        <f t="shared" si="19"/>
        <v>270.48</v>
      </c>
      <c r="BJ26" s="14"/>
      <c r="BK26" s="5">
        <f t="shared" si="20"/>
        <v>0</v>
      </c>
      <c r="BL26" s="6">
        <f t="shared" si="21"/>
        <v>0</v>
      </c>
      <c r="BM26" s="14">
        <v>224</v>
      </c>
      <c r="BN26" s="5">
        <f t="shared" si="22"/>
        <v>672</v>
      </c>
      <c r="BO26" s="6">
        <f t="shared" si="23"/>
        <v>94.080000000000013</v>
      </c>
      <c r="BP26" s="14">
        <v>2016</v>
      </c>
      <c r="BQ26" s="5">
        <f t="shared" si="24"/>
        <v>6048</v>
      </c>
      <c r="BR26" s="6">
        <f t="shared" si="25"/>
        <v>846.72</v>
      </c>
      <c r="BS26" s="14">
        <v>2548</v>
      </c>
      <c r="BT26" s="5">
        <f t="shared" si="26"/>
        <v>7644</v>
      </c>
      <c r="BU26" s="6">
        <f t="shared" si="27"/>
        <v>1070.1600000000001</v>
      </c>
      <c r="BV26" s="14">
        <v>1652</v>
      </c>
      <c r="BW26" s="5">
        <f t="shared" si="28"/>
        <v>4956</v>
      </c>
      <c r="BX26" s="7">
        <f t="shared" si="29"/>
        <v>693.84</v>
      </c>
      <c r="BY26" s="14">
        <v>1344</v>
      </c>
      <c r="BZ26" s="5">
        <f t="shared" si="30"/>
        <v>4032</v>
      </c>
      <c r="CA26" s="7">
        <f t="shared" si="31"/>
        <v>564.48</v>
      </c>
      <c r="CB26" s="14">
        <v>168</v>
      </c>
      <c r="CC26" s="5">
        <f t="shared" si="32"/>
        <v>504</v>
      </c>
      <c r="CD26" s="7">
        <f t="shared" si="33"/>
        <v>70.56</v>
      </c>
      <c r="CE26" s="14">
        <v>2240</v>
      </c>
      <c r="CF26" s="5">
        <f t="shared" si="34"/>
        <v>6720</v>
      </c>
      <c r="CG26" s="7">
        <f t="shared" si="35"/>
        <v>940.80000000000007</v>
      </c>
      <c r="CH26" s="14">
        <v>140</v>
      </c>
      <c r="CI26" s="5">
        <f t="shared" si="36"/>
        <v>420</v>
      </c>
      <c r="CJ26" s="7">
        <f t="shared" si="37"/>
        <v>58.800000000000004</v>
      </c>
      <c r="CK26" s="14"/>
      <c r="CL26" s="5">
        <f t="shared" si="38"/>
        <v>0</v>
      </c>
      <c r="CM26" s="7">
        <f t="shared" si="39"/>
        <v>0</v>
      </c>
      <c r="CN26" s="14"/>
      <c r="CO26" s="5">
        <f t="shared" si="40"/>
        <v>0</v>
      </c>
      <c r="CP26" s="7">
        <f t="shared" si="41"/>
        <v>0</v>
      </c>
      <c r="CQ26" s="39">
        <v>1102068</v>
      </c>
      <c r="CR26" s="32"/>
    </row>
    <row r="27" spans="1:96" ht="30" customHeight="1" x14ac:dyDescent="0.3">
      <c r="A27" s="34" t="s">
        <v>71</v>
      </c>
      <c r="B27" s="34" t="s">
        <v>19</v>
      </c>
      <c r="C27" s="34" t="s">
        <v>72</v>
      </c>
      <c r="D27" s="34" t="s">
        <v>226</v>
      </c>
      <c r="E27" s="34" t="s">
        <v>260</v>
      </c>
      <c r="F27" s="34" t="s">
        <v>261</v>
      </c>
      <c r="G27" s="34" t="s">
        <v>262</v>
      </c>
      <c r="H27" s="34" t="s">
        <v>263</v>
      </c>
      <c r="I27" s="34" t="s">
        <v>302</v>
      </c>
      <c r="J27" s="35">
        <v>0.3</v>
      </c>
      <c r="K27" s="35">
        <v>0.24</v>
      </c>
      <c r="L27" s="35">
        <v>28080</v>
      </c>
      <c r="M27" s="40"/>
      <c r="N27" s="36">
        <v>0.80713999999999997</v>
      </c>
      <c r="O27" s="34" t="s">
        <v>145</v>
      </c>
      <c r="P27" s="34" t="s">
        <v>93</v>
      </c>
      <c r="Q27" s="34" t="s">
        <v>95</v>
      </c>
      <c r="R27" s="34" t="s">
        <v>108</v>
      </c>
      <c r="S27" s="34" t="s">
        <v>147</v>
      </c>
      <c r="T27" s="34" t="s">
        <v>123</v>
      </c>
      <c r="U27" s="34" t="s">
        <v>212</v>
      </c>
      <c r="V27" s="34" t="s">
        <v>176</v>
      </c>
      <c r="W27" s="34" t="s">
        <v>198</v>
      </c>
      <c r="X27" s="34" t="s">
        <v>17</v>
      </c>
      <c r="Y27" s="36">
        <v>39.68</v>
      </c>
      <c r="Z27" s="34" t="s">
        <v>55</v>
      </c>
      <c r="AA27" s="34" t="s">
        <v>218</v>
      </c>
      <c r="AB27" s="36">
        <v>81.370940000000004</v>
      </c>
      <c r="AC27" s="36">
        <v>37.35</v>
      </c>
      <c r="AD27" s="34"/>
      <c r="AE27" s="28">
        <v>0.24</v>
      </c>
      <c r="AF27" s="14"/>
      <c r="AG27" s="5">
        <f t="shared" si="0"/>
        <v>0</v>
      </c>
      <c r="AH27" s="6">
        <f t="shared" si="1"/>
        <v>0</v>
      </c>
      <c r="AI27" s="15"/>
      <c r="AJ27" s="5">
        <f t="shared" si="2"/>
        <v>0</v>
      </c>
      <c r="AK27" s="6">
        <f t="shared" si="3"/>
        <v>0</v>
      </c>
      <c r="AL27" s="14"/>
      <c r="AM27" s="5">
        <f t="shared" si="4"/>
        <v>0</v>
      </c>
      <c r="AN27" s="6">
        <f t="shared" si="5"/>
        <v>0</v>
      </c>
      <c r="AO27" s="14"/>
      <c r="AP27" s="5">
        <f t="shared" si="6"/>
        <v>0</v>
      </c>
      <c r="AQ27" s="6">
        <f t="shared" si="7"/>
        <v>0</v>
      </c>
      <c r="AR27" s="14">
        <v>672</v>
      </c>
      <c r="AS27" s="5">
        <f t="shared" si="8"/>
        <v>2016</v>
      </c>
      <c r="AT27" s="6">
        <f t="shared" si="9"/>
        <v>483.84</v>
      </c>
      <c r="AU27" s="14">
        <v>9492</v>
      </c>
      <c r="AV27" s="5">
        <f t="shared" si="10"/>
        <v>28476</v>
      </c>
      <c r="AW27" s="6">
        <f t="shared" si="11"/>
        <v>6834.24</v>
      </c>
      <c r="AX27" s="14">
        <v>392</v>
      </c>
      <c r="AY27" s="5">
        <f t="shared" si="12"/>
        <v>1176</v>
      </c>
      <c r="AZ27" s="6">
        <f t="shared" si="13"/>
        <v>282.24</v>
      </c>
      <c r="BA27" s="14">
        <v>700</v>
      </c>
      <c r="BB27" s="5">
        <f t="shared" si="14"/>
        <v>2100</v>
      </c>
      <c r="BC27" s="6">
        <f t="shared" si="15"/>
        <v>504</v>
      </c>
      <c r="BD27" s="14">
        <v>336</v>
      </c>
      <c r="BE27" s="5">
        <f t="shared" si="16"/>
        <v>1008</v>
      </c>
      <c r="BF27" s="6">
        <f t="shared" si="17"/>
        <v>241.92</v>
      </c>
      <c r="BG27" s="14">
        <v>308</v>
      </c>
      <c r="BH27" s="5">
        <f t="shared" si="18"/>
        <v>924</v>
      </c>
      <c r="BI27" s="6">
        <f t="shared" si="19"/>
        <v>221.76</v>
      </c>
      <c r="BJ27" s="14"/>
      <c r="BK27" s="5">
        <f t="shared" si="20"/>
        <v>0</v>
      </c>
      <c r="BL27" s="6">
        <f t="shared" si="21"/>
        <v>0</v>
      </c>
      <c r="BM27" s="14">
        <v>84</v>
      </c>
      <c r="BN27" s="5">
        <f t="shared" si="22"/>
        <v>252</v>
      </c>
      <c r="BO27" s="6">
        <f t="shared" si="23"/>
        <v>60.48</v>
      </c>
      <c r="BP27" s="14"/>
      <c r="BQ27" s="5">
        <f t="shared" si="24"/>
        <v>0</v>
      </c>
      <c r="BR27" s="6">
        <f t="shared" si="25"/>
        <v>0</v>
      </c>
      <c r="BS27" s="14">
        <v>420</v>
      </c>
      <c r="BT27" s="5">
        <f t="shared" si="26"/>
        <v>1260</v>
      </c>
      <c r="BU27" s="6">
        <f t="shared" si="27"/>
        <v>302.39999999999998</v>
      </c>
      <c r="BV27" s="14">
        <v>140</v>
      </c>
      <c r="BW27" s="5">
        <f t="shared" si="28"/>
        <v>420</v>
      </c>
      <c r="BX27" s="7">
        <f t="shared" si="29"/>
        <v>100.8</v>
      </c>
      <c r="BY27" s="14"/>
      <c r="BZ27" s="5">
        <f t="shared" si="30"/>
        <v>0</v>
      </c>
      <c r="CA27" s="7">
        <f t="shared" si="31"/>
        <v>0</v>
      </c>
      <c r="CB27" s="14"/>
      <c r="CC27" s="5">
        <f t="shared" si="32"/>
        <v>0</v>
      </c>
      <c r="CD27" s="7">
        <f t="shared" si="33"/>
        <v>0</v>
      </c>
      <c r="CE27" s="14">
        <v>560</v>
      </c>
      <c r="CF27" s="5">
        <f t="shared" si="34"/>
        <v>1680</v>
      </c>
      <c r="CG27" s="7">
        <f t="shared" si="35"/>
        <v>403.2</v>
      </c>
      <c r="CH27" s="14">
        <v>140</v>
      </c>
      <c r="CI27" s="5">
        <f t="shared" si="36"/>
        <v>420</v>
      </c>
      <c r="CJ27" s="7">
        <f t="shared" si="37"/>
        <v>100.8</v>
      </c>
      <c r="CK27" s="14"/>
      <c r="CL27" s="5">
        <f t="shared" si="38"/>
        <v>0</v>
      </c>
      <c r="CM27" s="7">
        <f t="shared" si="39"/>
        <v>0</v>
      </c>
      <c r="CN27" s="14"/>
      <c r="CO27" s="5">
        <f t="shared" si="40"/>
        <v>0</v>
      </c>
      <c r="CP27" s="7">
        <f t="shared" si="41"/>
        <v>0</v>
      </c>
      <c r="CQ27" s="39">
        <v>77268</v>
      </c>
      <c r="CR27" s="32"/>
    </row>
    <row r="28" spans="1:96" x14ac:dyDescent="0.3">
      <c r="A28" s="34" t="s">
        <v>73</v>
      </c>
      <c r="B28" s="34" t="s">
        <v>17</v>
      </c>
      <c r="C28" s="34" t="s">
        <v>74</v>
      </c>
      <c r="D28" s="34" t="s">
        <v>219</v>
      </c>
      <c r="E28" s="34" t="s">
        <v>237</v>
      </c>
      <c r="F28" s="34" t="s">
        <v>238</v>
      </c>
      <c r="G28" s="34" t="s">
        <v>239</v>
      </c>
      <c r="H28" s="34" t="s">
        <v>240</v>
      </c>
      <c r="I28" s="34" t="s">
        <v>289</v>
      </c>
      <c r="J28" s="35">
        <v>15</v>
      </c>
      <c r="K28" s="35">
        <v>2.9573999999999998</v>
      </c>
      <c r="L28" s="35">
        <v>230677.2</v>
      </c>
      <c r="M28" s="40">
        <v>1153386</v>
      </c>
      <c r="N28" s="36">
        <v>19.959820000000001</v>
      </c>
      <c r="O28" s="34" t="s">
        <v>129</v>
      </c>
      <c r="P28" s="34" t="s">
        <v>77</v>
      </c>
      <c r="Q28" s="34" t="s">
        <v>95</v>
      </c>
      <c r="R28" s="34" t="s">
        <v>119</v>
      </c>
      <c r="S28" s="34" t="s">
        <v>147</v>
      </c>
      <c r="T28" s="34" t="s">
        <v>123</v>
      </c>
      <c r="U28" s="34" t="s">
        <v>213</v>
      </c>
      <c r="V28" s="34" t="s">
        <v>177</v>
      </c>
      <c r="W28" s="34" t="s">
        <v>214</v>
      </c>
      <c r="X28" s="34" t="s">
        <v>17</v>
      </c>
      <c r="Y28" s="36">
        <v>2096.29</v>
      </c>
      <c r="Z28" s="34" t="s">
        <v>55</v>
      </c>
      <c r="AA28" s="34" t="s">
        <v>218</v>
      </c>
      <c r="AB28" s="36">
        <v>91.309610000000006</v>
      </c>
      <c r="AC28" s="36">
        <v>41.35</v>
      </c>
      <c r="AD28" s="34"/>
      <c r="AE28" s="28">
        <v>2.9573999999999998</v>
      </c>
      <c r="AF28" s="14"/>
      <c r="AG28" s="5">
        <f t="shared" si="0"/>
        <v>0</v>
      </c>
      <c r="AH28" s="6">
        <f t="shared" si="1"/>
        <v>0</v>
      </c>
      <c r="AI28" s="15">
        <v>224</v>
      </c>
      <c r="AJ28" s="5">
        <f t="shared" si="2"/>
        <v>672</v>
      </c>
      <c r="AK28" s="6">
        <f t="shared" si="3"/>
        <v>1987.3727999999999</v>
      </c>
      <c r="AL28" s="14"/>
      <c r="AM28" s="5">
        <f t="shared" si="4"/>
        <v>0</v>
      </c>
      <c r="AN28" s="6">
        <f t="shared" si="5"/>
        <v>0</v>
      </c>
      <c r="AO28" s="14"/>
      <c r="AP28" s="5">
        <f t="shared" si="6"/>
        <v>0</v>
      </c>
      <c r="AQ28" s="6">
        <f t="shared" si="7"/>
        <v>0</v>
      </c>
      <c r="AR28" s="14"/>
      <c r="AS28" s="5">
        <f t="shared" si="8"/>
        <v>0</v>
      </c>
      <c r="AT28" s="6">
        <f t="shared" si="9"/>
        <v>0</v>
      </c>
      <c r="AU28" s="14"/>
      <c r="AV28" s="5">
        <f t="shared" si="10"/>
        <v>0</v>
      </c>
      <c r="AW28" s="6">
        <f t="shared" si="11"/>
        <v>0</v>
      </c>
      <c r="AX28" s="14"/>
      <c r="AY28" s="5">
        <f t="shared" si="12"/>
        <v>0</v>
      </c>
      <c r="AZ28" s="6">
        <f t="shared" si="13"/>
        <v>0</v>
      </c>
      <c r="BA28" s="14">
        <v>1624</v>
      </c>
      <c r="BB28" s="5">
        <f t="shared" si="14"/>
        <v>4872</v>
      </c>
      <c r="BC28" s="6">
        <f t="shared" si="15"/>
        <v>14408.452799999999</v>
      </c>
      <c r="BD28" s="14"/>
      <c r="BE28" s="5">
        <f t="shared" si="16"/>
        <v>0</v>
      </c>
      <c r="BF28" s="6">
        <f t="shared" si="17"/>
        <v>0</v>
      </c>
      <c r="BG28" s="14">
        <v>84</v>
      </c>
      <c r="BH28" s="5">
        <f t="shared" si="18"/>
        <v>252</v>
      </c>
      <c r="BI28" s="6">
        <f t="shared" si="19"/>
        <v>745.26479999999992</v>
      </c>
      <c r="BJ28" s="14">
        <v>1764</v>
      </c>
      <c r="BK28" s="5">
        <f t="shared" si="20"/>
        <v>5292</v>
      </c>
      <c r="BL28" s="6">
        <f t="shared" si="21"/>
        <v>15650.560799999999</v>
      </c>
      <c r="BM28" s="14">
        <v>1092</v>
      </c>
      <c r="BN28" s="5">
        <f t="shared" si="22"/>
        <v>3276</v>
      </c>
      <c r="BO28" s="6">
        <f t="shared" si="23"/>
        <v>9688.4423999999999</v>
      </c>
      <c r="BP28" s="14">
        <v>2436</v>
      </c>
      <c r="BQ28" s="5">
        <f t="shared" si="24"/>
        <v>7308</v>
      </c>
      <c r="BR28" s="6">
        <f t="shared" si="25"/>
        <v>21612.679199999999</v>
      </c>
      <c r="BS28" s="14"/>
      <c r="BT28" s="5">
        <f t="shared" si="26"/>
        <v>0</v>
      </c>
      <c r="BU28" s="6">
        <f t="shared" si="27"/>
        <v>0</v>
      </c>
      <c r="BV28" s="14">
        <v>280</v>
      </c>
      <c r="BW28" s="5">
        <f t="shared" si="28"/>
        <v>840</v>
      </c>
      <c r="BX28" s="7">
        <f t="shared" si="29"/>
        <v>2484.2159999999999</v>
      </c>
      <c r="BY28" s="14">
        <v>2436</v>
      </c>
      <c r="BZ28" s="5">
        <f t="shared" si="30"/>
        <v>7308</v>
      </c>
      <c r="CA28" s="7">
        <f t="shared" si="31"/>
        <v>21612.679199999999</v>
      </c>
      <c r="CB28" s="14">
        <v>2548</v>
      </c>
      <c r="CC28" s="5">
        <f t="shared" si="32"/>
        <v>7644</v>
      </c>
      <c r="CD28" s="7">
        <f t="shared" si="33"/>
        <v>22606.365599999997</v>
      </c>
      <c r="CE28" s="14"/>
      <c r="CF28" s="5">
        <f t="shared" si="34"/>
        <v>0</v>
      </c>
      <c r="CG28" s="7">
        <f t="shared" si="35"/>
        <v>0</v>
      </c>
      <c r="CH28" s="14"/>
      <c r="CI28" s="5">
        <f t="shared" si="36"/>
        <v>0</v>
      </c>
      <c r="CJ28" s="7">
        <f t="shared" si="37"/>
        <v>0</v>
      </c>
      <c r="CK28" s="14"/>
      <c r="CL28" s="5">
        <f t="shared" si="38"/>
        <v>0</v>
      </c>
      <c r="CM28" s="7">
        <f t="shared" si="39"/>
        <v>0</v>
      </c>
      <c r="CN28" s="14"/>
      <c r="CO28" s="5">
        <f t="shared" si="40"/>
        <v>0</v>
      </c>
      <c r="CP28" s="7">
        <f t="shared" si="41"/>
        <v>0</v>
      </c>
      <c r="CQ28" s="39">
        <v>40536</v>
      </c>
      <c r="CR28" s="32"/>
    </row>
    <row r="29" spans="1:96" x14ac:dyDescent="0.3">
      <c r="A29" s="34" t="s">
        <v>73</v>
      </c>
      <c r="B29" s="34" t="s">
        <v>19</v>
      </c>
      <c r="C29" s="34" t="s">
        <v>74</v>
      </c>
      <c r="D29" s="34" t="s">
        <v>219</v>
      </c>
      <c r="E29" s="34" t="s">
        <v>237</v>
      </c>
      <c r="F29" s="34" t="s">
        <v>238</v>
      </c>
      <c r="G29" s="34" t="s">
        <v>239</v>
      </c>
      <c r="H29" s="34" t="s">
        <v>240</v>
      </c>
      <c r="I29" s="34" t="s">
        <v>302</v>
      </c>
      <c r="J29" s="35">
        <v>15</v>
      </c>
      <c r="K29" s="35">
        <v>2.9573999999999998</v>
      </c>
      <c r="L29" s="35">
        <v>346015.8</v>
      </c>
      <c r="M29" s="40"/>
      <c r="N29" s="36">
        <v>19.959820000000001</v>
      </c>
      <c r="O29" s="34" t="s">
        <v>129</v>
      </c>
      <c r="P29" s="34" t="s">
        <v>77</v>
      </c>
      <c r="Q29" s="34" t="s">
        <v>95</v>
      </c>
      <c r="R29" s="34" t="s">
        <v>120</v>
      </c>
      <c r="S29" s="34" t="s">
        <v>147</v>
      </c>
      <c r="T29" s="34" t="s">
        <v>123</v>
      </c>
      <c r="U29" s="34" t="s">
        <v>215</v>
      </c>
      <c r="V29" s="34" t="s">
        <v>178</v>
      </c>
      <c r="W29" s="34" t="s">
        <v>214</v>
      </c>
      <c r="X29" s="34" t="s">
        <v>17</v>
      </c>
      <c r="Y29" s="36">
        <v>2096.29</v>
      </c>
      <c r="Z29" s="34" t="s">
        <v>55</v>
      </c>
      <c r="AA29" s="34" t="s">
        <v>218</v>
      </c>
      <c r="AB29" s="36">
        <v>91.309610000000006</v>
      </c>
      <c r="AC29" s="36">
        <v>41.35</v>
      </c>
      <c r="AD29" s="34"/>
      <c r="AE29" s="28">
        <v>2.9573999999999998</v>
      </c>
      <c r="AF29" s="14">
        <v>812</v>
      </c>
      <c r="AG29" s="5">
        <f t="shared" si="0"/>
        <v>2436</v>
      </c>
      <c r="AH29" s="6">
        <f t="shared" si="1"/>
        <v>7204.2263999999996</v>
      </c>
      <c r="AI29" s="15">
        <v>1624</v>
      </c>
      <c r="AJ29" s="5">
        <f t="shared" si="2"/>
        <v>4872</v>
      </c>
      <c r="AK29" s="6">
        <f t="shared" si="3"/>
        <v>14408.452799999999</v>
      </c>
      <c r="AL29" s="14"/>
      <c r="AM29" s="5">
        <f t="shared" si="4"/>
        <v>0</v>
      </c>
      <c r="AN29" s="6">
        <f t="shared" si="5"/>
        <v>0</v>
      </c>
      <c r="AO29" s="14"/>
      <c r="AP29" s="5">
        <f t="shared" si="6"/>
        <v>0</v>
      </c>
      <c r="AQ29" s="6">
        <f t="shared" si="7"/>
        <v>0</v>
      </c>
      <c r="AR29" s="14"/>
      <c r="AS29" s="5">
        <f t="shared" si="8"/>
        <v>0</v>
      </c>
      <c r="AT29" s="6">
        <f t="shared" si="9"/>
        <v>0</v>
      </c>
      <c r="AU29" s="14"/>
      <c r="AV29" s="5">
        <f t="shared" si="10"/>
        <v>0</v>
      </c>
      <c r="AW29" s="6">
        <f t="shared" si="11"/>
        <v>0</v>
      </c>
      <c r="AX29" s="14"/>
      <c r="AY29" s="5">
        <f t="shared" si="12"/>
        <v>0</v>
      </c>
      <c r="AZ29" s="6">
        <f t="shared" si="13"/>
        <v>0</v>
      </c>
      <c r="BA29" s="14">
        <v>2552</v>
      </c>
      <c r="BB29" s="5">
        <f t="shared" si="14"/>
        <v>7656</v>
      </c>
      <c r="BC29" s="6">
        <f t="shared" si="15"/>
        <v>22641.8544</v>
      </c>
      <c r="BD29" s="14">
        <v>280</v>
      </c>
      <c r="BE29" s="5">
        <f t="shared" si="16"/>
        <v>840</v>
      </c>
      <c r="BF29" s="6">
        <f t="shared" si="17"/>
        <v>2484.2159999999999</v>
      </c>
      <c r="BG29" s="14">
        <v>84</v>
      </c>
      <c r="BH29" s="5">
        <f t="shared" si="18"/>
        <v>252</v>
      </c>
      <c r="BI29" s="6">
        <f t="shared" si="19"/>
        <v>745.26479999999992</v>
      </c>
      <c r="BJ29" s="14"/>
      <c r="BK29" s="5">
        <f t="shared" si="20"/>
        <v>0</v>
      </c>
      <c r="BL29" s="6">
        <f t="shared" si="21"/>
        <v>0</v>
      </c>
      <c r="BM29" s="14">
        <v>2100</v>
      </c>
      <c r="BN29" s="5">
        <f t="shared" si="22"/>
        <v>6300</v>
      </c>
      <c r="BO29" s="6">
        <f t="shared" si="23"/>
        <v>18631.62</v>
      </c>
      <c r="BP29" s="14">
        <v>3080</v>
      </c>
      <c r="BQ29" s="5">
        <f t="shared" si="24"/>
        <v>9240</v>
      </c>
      <c r="BR29" s="6">
        <f t="shared" si="25"/>
        <v>27326.375999999997</v>
      </c>
      <c r="BS29" s="14">
        <v>84</v>
      </c>
      <c r="BT29" s="5">
        <f t="shared" si="26"/>
        <v>252</v>
      </c>
      <c r="BU29" s="6">
        <f t="shared" si="27"/>
        <v>745.26479999999992</v>
      </c>
      <c r="BV29" s="14">
        <v>3360</v>
      </c>
      <c r="BW29" s="5">
        <f t="shared" si="28"/>
        <v>10080</v>
      </c>
      <c r="BX29" s="7">
        <f t="shared" si="29"/>
        <v>29810.591999999997</v>
      </c>
      <c r="BY29" s="14">
        <v>2968</v>
      </c>
      <c r="BZ29" s="5">
        <f t="shared" si="30"/>
        <v>8904</v>
      </c>
      <c r="CA29" s="7">
        <f t="shared" si="31"/>
        <v>26332.689599999998</v>
      </c>
      <c r="CB29" s="14">
        <v>2156</v>
      </c>
      <c r="CC29" s="5">
        <f t="shared" si="32"/>
        <v>6468</v>
      </c>
      <c r="CD29" s="7">
        <f t="shared" si="33"/>
        <v>19128.463199999998</v>
      </c>
      <c r="CE29" s="14"/>
      <c r="CF29" s="5">
        <f t="shared" si="34"/>
        <v>0</v>
      </c>
      <c r="CG29" s="7">
        <f t="shared" si="35"/>
        <v>0</v>
      </c>
      <c r="CH29" s="14"/>
      <c r="CI29" s="5">
        <f t="shared" si="36"/>
        <v>0</v>
      </c>
      <c r="CJ29" s="7">
        <f t="shared" si="37"/>
        <v>0</v>
      </c>
      <c r="CK29" s="14"/>
      <c r="CL29" s="5">
        <f t="shared" si="38"/>
        <v>0</v>
      </c>
      <c r="CM29" s="7">
        <f t="shared" si="39"/>
        <v>0</v>
      </c>
      <c r="CN29" s="14"/>
      <c r="CO29" s="5">
        <f t="shared" si="40"/>
        <v>0</v>
      </c>
      <c r="CP29" s="7">
        <f t="shared" si="41"/>
        <v>0</v>
      </c>
      <c r="CQ29" s="39">
        <v>59700</v>
      </c>
      <c r="CR29" s="32"/>
    </row>
    <row r="30" spans="1:96" ht="30" customHeight="1" x14ac:dyDescent="0.3">
      <c r="A30" s="34" t="s">
        <v>73</v>
      </c>
      <c r="B30" s="34" t="s">
        <v>16</v>
      </c>
      <c r="C30" s="34" t="s">
        <v>74</v>
      </c>
      <c r="D30" s="34" t="s">
        <v>219</v>
      </c>
      <c r="E30" s="34" t="s">
        <v>237</v>
      </c>
      <c r="F30" s="34" t="s">
        <v>238</v>
      </c>
      <c r="G30" s="34" t="s">
        <v>239</v>
      </c>
      <c r="H30" s="34" t="s">
        <v>240</v>
      </c>
      <c r="I30" s="34" t="s">
        <v>287</v>
      </c>
      <c r="J30" s="35">
        <v>15</v>
      </c>
      <c r="K30" s="35">
        <v>2.9573999999999998</v>
      </c>
      <c r="L30" s="35">
        <v>576693</v>
      </c>
      <c r="M30" s="40"/>
      <c r="N30" s="36">
        <v>19.959820000000001</v>
      </c>
      <c r="O30" s="34" t="s">
        <v>129</v>
      </c>
      <c r="P30" s="34" t="s">
        <v>77</v>
      </c>
      <c r="Q30" s="34" t="s">
        <v>95</v>
      </c>
      <c r="R30" s="34" t="s">
        <v>121</v>
      </c>
      <c r="S30" s="34" t="s">
        <v>147</v>
      </c>
      <c r="T30" s="34" t="s">
        <v>123</v>
      </c>
      <c r="U30" s="34" t="s">
        <v>216</v>
      </c>
      <c r="V30" s="34" t="s">
        <v>179</v>
      </c>
      <c r="W30" s="34" t="s">
        <v>214</v>
      </c>
      <c r="X30" s="34" t="s">
        <v>17</v>
      </c>
      <c r="Y30" s="36">
        <v>2096.29</v>
      </c>
      <c r="Z30" s="34" t="s">
        <v>55</v>
      </c>
      <c r="AA30" s="34" t="s">
        <v>218</v>
      </c>
      <c r="AB30" s="36">
        <v>91.309610000000006</v>
      </c>
      <c r="AC30" s="36">
        <v>41.35</v>
      </c>
      <c r="AD30" s="34"/>
      <c r="AE30" s="28">
        <v>2.9573999999999998</v>
      </c>
      <c r="AF30" s="14">
        <v>2016</v>
      </c>
      <c r="AG30" s="5">
        <f t="shared" si="0"/>
        <v>6048</v>
      </c>
      <c r="AH30" s="6">
        <f t="shared" si="1"/>
        <v>17886.355199999998</v>
      </c>
      <c r="AI30" s="15"/>
      <c r="AJ30" s="5">
        <f t="shared" si="2"/>
        <v>0</v>
      </c>
      <c r="AK30" s="6">
        <f t="shared" si="3"/>
        <v>0</v>
      </c>
      <c r="AL30" s="14">
        <v>3836</v>
      </c>
      <c r="AM30" s="5">
        <f t="shared" si="4"/>
        <v>11508</v>
      </c>
      <c r="AN30" s="6">
        <f t="shared" si="5"/>
        <v>34033.7592</v>
      </c>
      <c r="AO30" s="14"/>
      <c r="AP30" s="5">
        <f t="shared" si="6"/>
        <v>0</v>
      </c>
      <c r="AQ30" s="6">
        <f t="shared" si="7"/>
        <v>0</v>
      </c>
      <c r="AR30" s="14"/>
      <c r="AS30" s="5">
        <f t="shared" si="8"/>
        <v>0</v>
      </c>
      <c r="AT30" s="6">
        <f t="shared" si="9"/>
        <v>0</v>
      </c>
      <c r="AU30" s="14"/>
      <c r="AV30" s="5">
        <f t="shared" si="10"/>
        <v>0</v>
      </c>
      <c r="AW30" s="6">
        <f t="shared" si="11"/>
        <v>0</v>
      </c>
      <c r="AX30" s="14">
        <v>140</v>
      </c>
      <c r="AY30" s="5">
        <f t="shared" si="12"/>
        <v>420</v>
      </c>
      <c r="AZ30" s="6">
        <f t="shared" si="13"/>
        <v>1242.1079999999999</v>
      </c>
      <c r="BA30" s="14">
        <v>4228</v>
      </c>
      <c r="BB30" s="5">
        <f t="shared" si="14"/>
        <v>12684</v>
      </c>
      <c r="BC30" s="6">
        <f t="shared" si="15"/>
        <v>37511.661599999999</v>
      </c>
      <c r="BD30" s="14"/>
      <c r="BE30" s="5">
        <f t="shared" si="16"/>
        <v>0</v>
      </c>
      <c r="BF30" s="6">
        <f t="shared" si="17"/>
        <v>0</v>
      </c>
      <c r="BG30" s="14"/>
      <c r="BH30" s="5">
        <f t="shared" si="18"/>
        <v>0</v>
      </c>
      <c r="BI30" s="6">
        <f t="shared" si="19"/>
        <v>0</v>
      </c>
      <c r="BJ30" s="14"/>
      <c r="BK30" s="5">
        <f t="shared" si="20"/>
        <v>0</v>
      </c>
      <c r="BL30" s="6">
        <f t="shared" si="21"/>
        <v>0</v>
      </c>
      <c r="BM30" s="14">
        <v>4172</v>
      </c>
      <c r="BN30" s="5">
        <f t="shared" si="22"/>
        <v>12516</v>
      </c>
      <c r="BO30" s="6">
        <f t="shared" si="23"/>
        <v>37014.818399999996</v>
      </c>
      <c r="BP30" s="14">
        <v>2296</v>
      </c>
      <c r="BQ30" s="5">
        <f t="shared" si="24"/>
        <v>6888</v>
      </c>
      <c r="BR30" s="6">
        <f t="shared" si="25"/>
        <v>20370.571199999998</v>
      </c>
      <c r="BS30" s="14">
        <v>140</v>
      </c>
      <c r="BT30" s="5">
        <f t="shared" si="26"/>
        <v>420</v>
      </c>
      <c r="BU30" s="6">
        <f t="shared" si="27"/>
        <v>1242.1079999999999</v>
      </c>
      <c r="BV30" s="14"/>
      <c r="BW30" s="5">
        <f t="shared" si="28"/>
        <v>0</v>
      </c>
      <c r="BX30" s="7">
        <f t="shared" si="29"/>
        <v>0</v>
      </c>
      <c r="BY30" s="14">
        <v>4788</v>
      </c>
      <c r="BZ30" s="5">
        <f t="shared" si="30"/>
        <v>14364</v>
      </c>
      <c r="CA30" s="7">
        <f t="shared" si="31"/>
        <v>42480.0936</v>
      </c>
      <c r="CB30" s="14">
        <v>17752</v>
      </c>
      <c r="CC30" s="5">
        <f t="shared" si="32"/>
        <v>53256</v>
      </c>
      <c r="CD30" s="7">
        <f t="shared" si="33"/>
        <v>157499.29439999998</v>
      </c>
      <c r="CE30" s="14"/>
      <c r="CF30" s="5">
        <f t="shared" si="34"/>
        <v>0</v>
      </c>
      <c r="CG30" s="7">
        <f t="shared" si="35"/>
        <v>0</v>
      </c>
      <c r="CH30" s="14"/>
      <c r="CI30" s="5">
        <f t="shared" si="36"/>
        <v>0</v>
      </c>
      <c r="CJ30" s="7">
        <f t="shared" si="37"/>
        <v>0</v>
      </c>
      <c r="CK30" s="14"/>
      <c r="CL30" s="5">
        <f t="shared" si="38"/>
        <v>0</v>
      </c>
      <c r="CM30" s="7">
        <f t="shared" si="39"/>
        <v>0</v>
      </c>
      <c r="CN30" s="14"/>
      <c r="CO30" s="5">
        <f t="shared" si="40"/>
        <v>0</v>
      </c>
      <c r="CP30" s="7">
        <f t="shared" si="41"/>
        <v>0</v>
      </c>
      <c r="CQ30" s="39">
        <v>76896</v>
      </c>
      <c r="CR30" s="32"/>
    </row>
    <row r="31" spans="1:96" x14ac:dyDescent="0.3">
      <c r="A31" s="34" t="s">
        <v>75</v>
      </c>
      <c r="B31" s="34" t="s">
        <v>17</v>
      </c>
      <c r="C31" s="34" t="s">
        <v>76</v>
      </c>
      <c r="D31" s="37" t="s">
        <v>222</v>
      </c>
      <c r="E31" s="37" t="s">
        <v>248</v>
      </c>
      <c r="F31" s="37" t="s">
        <v>249</v>
      </c>
      <c r="G31" s="37" t="s">
        <v>250</v>
      </c>
      <c r="H31" s="37" t="s">
        <v>251</v>
      </c>
      <c r="I31" s="34" t="s">
        <v>303</v>
      </c>
      <c r="J31" s="35">
        <v>699</v>
      </c>
      <c r="K31" s="35">
        <v>66.7</v>
      </c>
      <c r="L31" s="35">
        <v>208104</v>
      </c>
      <c r="M31" s="35">
        <v>208104</v>
      </c>
      <c r="N31" s="36">
        <v>1410.32854</v>
      </c>
      <c r="O31" s="34" t="s">
        <v>146</v>
      </c>
      <c r="P31" s="34" t="s">
        <v>94</v>
      </c>
      <c r="Q31" s="34" t="s">
        <v>100</v>
      </c>
      <c r="R31" s="34" t="s">
        <v>122</v>
      </c>
      <c r="S31" s="34" t="s">
        <v>191</v>
      </c>
      <c r="T31" s="34" t="s">
        <v>128</v>
      </c>
      <c r="U31" s="34" t="s">
        <v>217</v>
      </c>
      <c r="V31" s="34" t="s">
        <v>180</v>
      </c>
      <c r="W31" s="34" t="s">
        <v>186</v>
      </c>
      <c r="X31" s="34" t="s">
        <v>310</v>
      </c>
      <c r="Y31" s="36">
        <v>4476.2</v>
      </c>
      <c r="Z31" s="34" t="s">
        <v>55</v>
      </c>
      <c r="AA31" s="34" t="s">
        <v>218</v>
      </c>
      <c r="AB31" s="36">
        <v>98.360889999999998</v>
      </c>
      <c r="AC31" s="36">
        <v>65.34</v>
      </c>
      <c r="AD31" s="34"/>
      <c r="AE31" s="28">
        <v>66.7</v>
      </c>
      <c r="AF31" s="14">
        <v>86</v>
      </c>
      <c r="AG31" s="5">
        <f t="shared" si="0"/>
        <v>258</v>
      </c>
      <c r="AH31" s="6">
        <f t="shared" si="1"/>
        <v>17208.600000000002</v>
      </c>
      <c r="AI31" s="15">
        <v>10</v>
      </c>
      <c r="AJ31" s="5">
        <f t="shared" si="2"/>
        <v>30</v>
      </c>
      <c r="AK31" s="6">
        <f t="shared" si="3"/>
        <v>2001</v>
      </c>
      <c r="AL31" s="14">
        <v>15</v>
      </c>
      <c r="AM31" s="5">
        <f t="shared" si="4"/>
        <v>45</v>
      </c>
      <c r="AN31" s="6">
        <f t="shared" si="5"/>
        <v>3001.5</v>
      </c>
      <c r="AO31" s="14">
        <v>20</v>
      </c>
      <c r="AP31" s="5">
        <f t="shared" si="6"/>
        <v>60</v>
      </c>
      <c r="AQ31" s="6">
        <f t="shared" si="7"/>
        <v>4002</v>
      </c>
      <c r="AR31" s="14"/>
      <c r="AS31" s="5">
        <f t="shared" si="8"/>
        <v>0</v>
      </c>
      <c r="AT31" s="6">
        <f t="shared" si="9"/>
        <v>0</v>
      </c>
      <c r="AU31" s="14"/>
      <c r="AV31" s="5">
        <f t="shared" si="10"/>
        <v>0</v>
      </c>
      <c r="AW31" s="6">
        <f t="shared" si="11"/>
        <v>0</v>
      </c>
      <c r="AX31" s="14">
        <v>30</v>
      </c>
      <c r="AY31" s="5">
        <f t="shared" si="12"/>
        <v>90</v>
      </c>
      <c r="AZ31" s="6">
        <f t="shared" si="13"/>
        <v>6003</v>
      </c>
      <c r="BA31" s="14">
        <v>70</v>
      </c>
      <c r="BB31" s="5">
        <f t="shared" si="14"/>
        <v>210</v>
      </c>
      <c r="BC31" s="6">
        <f t="shared" si="15"/>
        <v>14007</v>
      </c>
      <c r="BD31" s="14">
        <v>12</v>
      </c>
      <c r="BE31" s="5">
        <f t="shared" si="16"/>
        <v>36</v>
      </c>
      <c r="BF31" s="6">
        <f t="shared" si="17"/>
        <v>2401.2000000000003</v>
      </c>
      <c r="BG31" s="14"/>
      <c r="BH31" s="5">
        <f t="shared" si="18"/>
        <v>0</v>
      </c>
      <c r="BI31" s="6">
        <f t="shared" si="19"/>
        <v>0</v>
      </c>
      <c r="BJ31" s="14">
        <v>50</v>
      </c>
      <c r="BK31" s="5">
        <f t="shared" si="20"/>
        <v>150</v>
      </c>
      <c r="BL31" s="6">
        <f t="shared" si="21"/>
        <v>10005</v>
      </c>
      <c r="BM31" s="14">
        <v>15</v>
      </c>
      <c r="BN31" s="5">
        <f t="shared" si="22"/>
        <v>45</v>
      </c>
      <c r="BO31" s="6">
        <f t="shared" si="23"/>
        <v>3001.5</v>
      </c>
      <c r="BP31" s="14">
        <v>40</v>
      </c>
      <c r="BQ31" s="5">
        <f t="shared" si="24"/>
        <v>120</v>
      </c>
      <c r="BR31" s="6">
        <f t="shared" si="25"/>
        <v>8004</v>
      </c>
      <c r="BS31" s="14">
        <v>16</v>
      </c>
      <c r="BT31" s="5">
        <f t="shared" si="26"/>
        <v>48</v>
      </c>
      <c r="BU31" s="6">
        <f t="shared" si="27"/>
        <v>3201.6000000000004</v>
      </c>
      <c r="BV31" s="14">
        <v>16</v>
      </c>
      <c r="BW31" s="5">
        <f t="shared" si="28"/>
        <v>48</v>
      </c>
      <c r="BX31" s="7">
        <f t="shared" si="29"/>
        <v>3201.6000000000004</v>
      </c>
      <c r="BY31" s="14">
        <v>18</v>
      </c>
      <c r="BZ31" s="5">
        <f t="shared" si="30"/>
        <v>54</v>
      </c>
      <c r="CA31" s="7">
        <f t="shared" si="31"/>
        <v>3601.8</v>
      </c>
      <c r="CB31" s="14">
        <v>40</v>
      </c>
      <c r="CC31" s="5">
        <f t="shared" si="32"/>
        <v>120</v>
      </c>
      <c r="CD31" s="7">
        <f t="shared" si="33"/>
        <v>8004</v>
      </c>
      <c r="CE31" s="14">
        <v>30</v>
      </c>
      <c r="CF31" s="5">
        <f t="shared" si="34"/>
        <v>90</v>
      </c>
      <c r="CG31" s="7">
        <f t="shared" si="35"/>
        <v>6003</v>
      </c>
      <c r="CH31" s="14"/>
      <c r="CI31" s="5">
        <f t="shared" si="36"/>
        <v>0</v>
      </c>
      <c r="CJ31" s="7">
        <f t="shared" si="37"/>
        <v>0</v>
      </c>
      <c r="CK31" s="14"/>
      <c r="CL31" s="5">
        <f t="shared" si="38"/>
        <v>0</v>
      </c>
      <c r="CM31" s="7">
        <f t="shared" si="39"/>
        <v>0</v>
      </c>
      <c r="CN31" s="14"/>
      <c r="CO31" s="5">
        <f t="shared" si="40"/>
        <v>0</v>
      </c>
      <c r="CP31" s="7">
        <f t="shared" si="41"/>
        <v>0</v>
      </c>
      <c r="CQ31" s="39">
        <v>1716</v>
      </c>
      <c r="CR31" s="32"/>
    </row>
  </sheetData>
  <mergeCells count="29">
    <mergeCell ref="CB1:CD1"/>
    <mergeCell ref="CE1:CG1"/>
    <mergeCell ref="CH1:CJ1"/>
    <mergeCell ref="CK1:CM1"/>
    <mergeCell ref="CN1:CP1"/>
    <mergeCell ref="BM1:BO1"/>
    <mergeCell ref="BP1:BR1"/>
    <mergeCell ref="BS1:BU1"/>
    <mergeCell ref="BV1:BX1"/>
    <mergeCell ref="BY1:CA1"/>
    <mergeCell ref="BJ1:BL1"/>
    <mergeCell ref="A1:AD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BG1:BI1"/>
    <mergeCell ref="M13:M15"/>
    <mergeCell ref="M23:M24"/>
    <mergeCell ref="M26:M27"/>
    <mergeCell ref="M28:M30"/>
    <mergeCell ref="M3:M4"/>
    <mergeCell ref="M9:M10"/>
    <mergeCell ref="M11:M12"/>
  </mergeCells>
  <dataValidations count="1">
    <dataValidation type="textLength" operator="equal" allowBlank="1" showErrorMessage="1" sqref="C23:C25 C18:C20 C11:C14 C5:C6 C27" xr:uid="{00000000-0002-0000-0000-000000000000}">
      <formula1>10</formula1>
    </dataValidation>
  </dataValidations>
  <hyperlinks>
    <hyperlink ref="H13" r:id="rId1" xr:uid="{00000000-0004-0000-0000-000000000000}"/>
    <hyperlink ref="H21" r:id="rId2" xr:uid="{00000000-0004-0000-0000-000001000000}"/>
    <hyperlink ref="H22" r:id="rId3" xr:uid="{00000000-0004-0000-0000-000002000000}"/>
    <hyperlink ref="H5" r:id="rId4" xr:uid="{00000000-0004-0000-0000-000003000000}"/>
    <hyperlink ref="H14" r:id="rId5" xr:uid="{00000000-0004-0000-0000-000004000000}"/>
    <hyperlink ref="H15" r:id="rId6" xr:uid="{00000000-0004-0000-0000-000005000000}"/>
  </hyperlinks>
  <pageMargins left="0.7" right="0.7" top="0.75" bottom="0.75" header="0.3" footer="0.3"/>
  <pageSetup paperSize="9" orientation="portrait" r:id="rId7"/>
  <ignoredErrors>
    <ignoredError sqref="E3:E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Fabbisogni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Maria Antonietta Chiaramonte</cp:lastModifiedBy>
  <dcterms:created xsi:type="dcterms:W3CDTF">2019-06-18T06:56:08Z</dcterms:created>
  <dcterms:modified xsi:type="dcterms:W3CDTF">2023-09-19T09:36:05Z</dcterms:modified>
</cp:coreProperties>
</file>