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2-83-84\Decreti\"/>
    </mc:Choice>
  </mc:AlternateContent>
  <bookViews>
    <workbookView xWindow="0" yWindow="0" windowWidth="17256" windowHeight="5844"/>
  </bookViews>
  <sheets>
    <sheet name="Prospetto_Fabbisogni" sheetId="1" r:id="rId1"/>
  </sheets>
  <definedNames>
    <definedName name="_xlnm._FilterDatabase" localSheetId="0" hidden="1">Prospetto_Fabbisogni!$A$2:$CV$54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54" i="1" l="1"/>
  <c r="CS54" i="1" s="1"/>
  <c r="CO54" i="1"/>
  <c r="CP54" i="1" s="1"/>
  <c r="CL54" i="1"/>
  <c r="CM54" i="1" s="1"/>
  <c r="CI54" i="1"/>
  <c r="CJ54" i="1" s="1"/>
  <c r="CF54" i="1"/>
  <c r="CG54" i="1" s="1"/>
  <c r="CC54" i="1"/>
  <c r="CD54" i="1" s="1"/>
  <c r="BZ54" i="1"/>
  <c r="CA54" i="1" s="1"/>
  <c r="BW54" i="1"/>
  <c r="BX54" i="1" s="1"/>
  <c r="BT54" i="1"/>
  <c r="BU54" i="1" s="1"/>
  <c r="BQ54" i="1"/>
  <c r="BR54" i="1" s="1"/>
  <c r="BN54" i="1"/>
  <c r="BO54" i="1" s="1"/>
  <c r="BK54" i="1"/>
  <c r="BL54" i="1" s="1"/>
  <c r="BH54" i="1"/>
  <c r="BI54" i="1" s="1"/>
  <c r="BE54" i="1"/>
  <c r="BF54" i="1" s="1"/>
  <c r="BB54" i="1"/>
  <c r="BC54" i="1" s="1"/>
  <c r="AY54" i="1"/>
  <c r="AZ54" i="1" s="1"/>
  <c r="AV54" i="1"/>
  <c r="AW54" i="1" s="1"/>
  <c r="AS54" i="1"/>
  <c r="AT54" i="1" s="1"/>
  <c r="AP54" i="1"/>
  <c r="AQ54" i="1" s="1"/>
  <c r="AM54" i="1"/>
  <c r="AN54" i="1" s="1"/>
  <c r="AJ54" i="1"/>
  <c r="AK54" i="1" s="1"/>
  <c r="CR53" i="1"/>
  <c r="CS53" i="1" s="1"/>
  <c r="CO53" i="1"/>
  <c r="CP53" i="1" s="1"/>
  <c r="CL53" i="1"/>
  <c r="CM53" i="1" s="1"/>
  <c r="CI53" i="1"/>
  <c r="CJ53" i="1" s="1"/>
  <c r="CF53" i="1"/>
  <c r="CG53" i="1" s="1"/>
  <c r="CC53" i="1"/>
  <c r="CD53" i="1" s="1"/>
  <c r="BZ53" i="1"/>
  <c r="CA53" i="1" s="1"/>
  <c r="BW53" i="1"/>
  <c r="BX53" i="1" s="1"/>
  <c r="BT53" i="1"/>
  <c r="BU53" i="1" s="1"/>
  <c r="BQ53" i="1"/>
  <c r="BR53" i="1" s="1"/>
  <c r="BN53" i="1"/>
  <c r="BO53" i="1" s="1"/>
  <c r="BK53" i="1"/>
  <c r="BL53" i="1" s="1"/>
  <c r="BH53" i="1"/>
  <c r="BI53" i="1" s="1"/>
  <c r="BE53" i="1"/>
  <c r="BF53" i="1" s="1"/>
  <c r="BB53" i="1"/>
  <c r="BC53" i="1" s="1"/>
  <c r="AY53" i="1"/>
  <c r="AZ53" i="1" s="1"/>
  <c r="AV53" i="1"/>
  <c r="AW53" i="1" s="1"/>
  <c r="AS53" i="1"/>
  <c r="AT53" i="1" s="1"/>
  <c r="AP53" i="1"/>
  <c r="AQ53" i="1" s="1"/>
  <c r="AM53" i="1"/>
  <c r="AN53" i="1" s="1"/>
  <c r="AJ53" i="1"/>
  <c r="AK53" i="1" s="1"/>
  <c r="CR52" i="1"/>
  <c r="CS52" i="1" s="1"/>
  <c r="CO52" i="1"/>
  <c r="CP52" i="1" s="1"/>
  <c r="CL52" i="1"/>
  <c r="CM52" i="1" s="1"/>
  <c r="CI52" i="1"/>
  <c r="CJ52" i="1" s="1"/>
  <c r="CF52" i="1"/>
  <c r="CG52" i="1" s="1"/>
  <c r="CC52" i="1"/>
  <c r="CD52" i="1" s="1"/>
  <c r="BZ52" i="1"/>
  <c r="CA52" i="1" s="1"/>
  <c r="BW52" i="1"/>
  <c r="BX52" i="1" s="1"/>
  <c r="BT52" i="1"/>
  <c r="BU52" i="1" s="1"/>
  <c r="BQ52" i="1"/>
  <c r="BR52" i="1" s="1"/>
  <c r="BN52" i="1"/>
  <c r="BO52" i="1" s="1"/>
  <c r="BK52" i="1"/>
  <c r="BL52" i="1" s="1"/>
  <c r="BH52" i="1"/>
  <c r="BI52" i="1" s="1"/>
  <c r="BE52" i="1"/>
  <c r="BF52" i="1" s="1"/>
  <c r="BB52" i="1"/>
  <c r="BC52" i="1" s="1"/>
  <c r="AY52" i="1"/>
  <c r="AZ52" i="1" s="1"/>
  <c r="AV52" i="1"/>
  <c r="AW52" i="1" s="1"/>
  <c r="AS52" i="1"/>
  <c r="AT52" i="1" s="1"/>
  <c r="AP52" i="1"/>
  <c r="AQ52" i="1" s="1"/>
  <c r="AM52" i="1"/>
  <c r="AN52" i="1" s="1"/>
  <c r="AJ52" i="1"/>
  <c r="AK52" i="1" s="1"/>
  <c r="CR51" i="1"/>
  <c r="CS51" i="1" s="1"/>
  <c r="CO51" i="1"/>
  <c r="CP51" i="1" s="1"/>
  <c r="CL51" i="1"/>
  <c r="CM51" i="1" s="1"/>
  <c r="CI51" i="1"/>
  <c r="CJ51" i="1" s="1"/>
  <c r="CF51" i="1"/>
  <c r="CG51" i="1" s="1"/>
  <c r="CC51" i="1"/>
  <c r="CD51" i="1" s="1"/>
  <c r="BZ51" i="1"/>
  <c r="CA51" i="1" s="1"/>
  <c r="BW51" i="1"/>
  <c r="BX51" i="1" s="1"/>
  <c r="BT51" i="1"/>
  <c r="BU51" i="1" s="1"/>
  <c r="BQ51" i="1"/>
  <c r="BR51" i="1" s="1"/>
  <c r="BN51" i="1"/>
  <c r="BO51" i="1" s="1"/>
  <c r="BK51" i="1"/>
  <c r="BL51" i="1" s="1"/>
  <c r="BH51" i="1"/>
  <c r="BI51" i="1" s="1"/>
  <c r="BE51" i="1"/>
  <c r="BF51" i="1" s="1"/>
  <c r="BB51" i="1"/>
  <c r="BC51" i="1" s="1"/>
  <c r="AY51" i="1"/>
  <c r="AZ51" i="1" s="1"/>
  <c r="AV51" i="1"/>
  <c r="AW51" i="1" s="1"/>
  <c r="AS51" i="1"/>
  <c r="AT51" i="1" s="1"/>
  <c r="AP51" i="1"/>
  <c r="AQ51" i="1" s="1"/>
  <c r="AM51" i="1"/>
  <c r="AN51" i="1" s="1"/>
  <c r="AJ51" i="1"/>
  <c r="AK51" i="1" s="1"/>
  <c r="CR50" i="1"/>
  <c r="CS50" i="1" s="1"/>
  <c r="CO50" i="1"/>
  <c r="CP50" i="1" s="1"/>
  <c r="CL50" i="1"/>
  <c r="CM50" i="1" s="1"/>
  <c r="CI50" i="1"/>
  <c r="CJ50" i="1" s="1"/>
  <c r="CF50" i="1"/>
  <c r="CG50" i="1" s="1"/>
  <c r="CC50" i="1"/>
  <c r="CD50" i="1" s="1"/>
  <c r="BZ50" i="1"/>
  <c r="CA50" i="1" s="1"/>
  <c r="BW50" i="1"/>
  <c r="BX50" i="1" s="1"/>
  <c r="BT50" i="1"/>
  <c r="BU50" i="1" s="1"/>
  <c r="BQ50" i="1"/>
  <c r="BR50" i="1" s="1"/>
  <c r="BN50" i="1"/>
  <c r="BO50" i="1" s="1"/>
  <c r="BK50" i="1"/>
  <c r="BL50" i="1" s="1"/>
  <c r="BH50" i="1"/>
  <c r="BI50" i="1" s="1"/>
  <c r="BE50" i="1"/>
  <c r="BF50" i="1" s="1"/>
  <c r="BB50" i="1"/>
  <c r="BC50" i="1" s="1"/>
  <c r="AY50" i="1"/>
  <c r="AZ50" i="1" s="1"/>
  <c r="AV50" i="1"/>
  <c r="AW50" i="1" s="1"/>
  <c r="AS50" i="1"/>
  <c r="AT50" i="1" s="1"/>
  <c r="AP50" i="1"/>
  <c r="AQ50" i="1" s="1"/>
  <c r="AM50" i="1"/>
  <c r="AN50" i="1" s="1"/>
  <c r="AJ50" i="1"/>
  <c r="AK50" i="1" s="1"/>
  <c r="CR49" i="1"/>
  <c r="CS49" i="1" s="1"/>
  <c r="CO49" i="1"/>
  <c r="CP49" i="1" s="1"/>
  <c r="CL49" i="1"/>
  <c r="CM49" i="1" s="1"/>
  <c r="CI49" i="1"/>
  <c r="CJ49" i="1" s="1"/>
  <c r="CF49" i="1"/>
  <c r="CG49" i="1" s="1"/>
  <c r="CC49" i="1"/>
  <c r="CD49" i="1" s="1"/>
  <c r="BZ49" i="1"/>
  <c r="CA49" i="1" s="1"/>
  <c r="BW49" i="1"/>
  <c r="BX49" i="1" s="1"/>
  <c r="BT49" i="1"/>
  <c r="BU49" i="1" s="1"/>
  <c r="BQ49" i="1"/>
  <c r="BR49" i="1" s="1"/>
  <c r="BN49" i="1"/>
  <c r="BO49" i="1" s="1"/>
  <c r="BK49" i="1"/>
  <c r="BL49" i="1" s="1"/>
  <c r="BH49" i="1"/>
  <c r="BI49" i="1" s="1"/>
  <c r="BE49" i="1"/>
  <c r="BF49" i="1" s="1"/>
  <c r="BB49" i="1"/>
  <c r="BC49" i="1" s="1"/>
  <c r="AY49" i="1"/>
  <c r="AZ49" i="1" s="1"/>
  <c r="AV49" i="1"/>
  <c r="AW49" i="1" s="1"/>
  <c r="AS49" i="1"/>
  <c r="AT49" i="1" s="1"/>
  <c r="AP49" i="1"/>
  <c r="AQ49" i="1" s="1"/>
  <c r="AM49" i="1"/>
  <c r="AN49" i="1" s="1"/>
  <c r="AJ49" i="1"/>
  <c r="AK49" i="1" s="1"/>
  <c r="CR48" i="1"/>
  <c r="CS48" i="1" s="1"/>
  <c r="CO48" i="1"/>
  <c r="CP48" i="1" s="1"/>
  <c r="CL48" i="1"/>
  <c r="CM48" i="1" s="1"/>
  <c r="CI48" i="1"/>
  <c r="CJ48" i="1" s="1"/>
  <c r="CF48" i="1"/>
  <c r="CG48" i="1" s="1"/>
  <c r="CC48" i="1"/>
  <c r="CD48" i="1" s="1"/>
  <c r="BZ48" i="1"/>
  <c r="CA48" i="1" s="1"/>
  <c r="BW48" i="1"/>
  <c r="BX48" i="1" s="1"/>
  <c r="BT48" i="1"/>
  <c r="BU48" i="1" s="1"/>
  <c r="BQ48" i="1"/>
  <c r="BR48" i="1" s="1"/>
  <c r="BN48" i="1"/>
  <c r="BO48" i="1" s="1"/>
  <c r="BK48" i="1"/>
  <c r="BL48" i="1" s="1"/>
  <c r="BH48" i="1"/>
  <c r="BI48" i="1" s="1"/>
  <c r="BE48" i="1"/>
  <c r="BF48" i="1" s="1"/>
  <c r="BB48" i="1"/>
  <c r="BC48" i="1" s="1"/>
  <c r="AY48" i="1"/>
  <c r="AZ48" i="1" s="1"/>
  <c r="AV48" i="1"/>
  <c r="AW48" i="1" s="1"/>
  <c r="AS48" i="1"/>
  <c r="AT48" i="1" s="1"/>
  <c r="AP48" i="1"/>
  <c r="AQ48" i="1" s="1"/>
  <c r="AM48" i="1"/>
  <c r="AN48" i="1" s="1"/>
  <c r="AJ48" i="1"/>
  <c r="AK48" i="1" s="1"/>
  <c r="CR47" i="1"/>
  <c r="CS47" i="1" s="1"/>
  <c r="CO47" i="1"/>
  <c r="CP47" i="1" s="1"/>
  <c r="CL47" i="1"/>
  <c r="CM47" i="1" s="1"/>
  <c r="CI47" i="1"/>
  <c r="CJ47" i="1" s="1"/>
  <c r="CF47" i="1"/>
  <c r="CG47" i="1" s="1"/>
  <c r="CC47" i="1"/>
  <c r="CD47" i="1" s="1"/>
  <c r="BZ47" i="1"/>
  <c r="CA47" i="1" s="1"/>
  <c r="BW47" i="1"/>
  <c r="BX47" i="1" s="1"/>
  <c r="BT47" i="1"/>
  <c r="BU47" i="1" s="1"/>
  <c r="BQ47" i="1"/>
  <c r="BR47" i="1" s="1"/>
  <c r="BN47" i="1"/>
  <c r="BO47" i="1" s="1"/>
  <c r="BK47" i="1"/>
  <c r="BL47" i="1" s="1"/>
  <c r="BH47" i="1"/>
  <c r="BI47" i="1" s="1"/>
  <c r="BE47" i="1"/>
  <c r="BF47" i="1" s="1"/>
  <c r="BB47" i="1"/>
  <c r="BC47" i="1" s="1"/>
  <c r="AY47" i="1"/>
  <c r="AZ47" i="1" s="1"/>
  <c r="AV47" i="1"/>
  <c r="AW47" i="1" s="1"/>
  <c r="AS47" i="1"/>
  <c r="AT47" i="1" s="1"/>
  <c r="AP47" i="1"/>
  <c r="AQ47" i="1" s="1"/>
  <c r="AM47" i="1"/>
  <c r="AN47" i="1" s="1"/>
  <c r="AJ47" i="1"/>
  <c r="AK47" i="1" s="1"/>
  <c r="CR46" i="1"/>
  <c r="CS46" i="1" s="1"/>
  <c r="CO46" i="1"/>
  <c r="CP46" i="1" s="1"/>
  <c r="CL46" i="1"/>
  <c r="CM46" i="1" s="1"/>
  <c r="CI46" i="1"/>
  <c r="CJ46" i="1" s="1"/>
  <c r="CF46" i="1"/>
  <c r="CG46" i="1" s="1"/>
  <c r="CC46" i="1"/>
  <c r="CD46" i="1" s="1"/>
  <c r="BZ46" i="1"/>
  <c r="CA46" i="1" s="1"/>
  <c r="BW46" i="1"/>
  <c r="BX46" i="1" s="1"/>
  <c r="BT46" i="1"/>
  <c r="BU46" i="1" s="1"/>
  <c r="BQ46" i="1"/>
  <c r="BR46" i="1" s="1"/>
  <c r="BN46" i="1"/>
  <c r="BO46" i="1" s="1"/>
  <c r="BK46" i="1"/>
  <c r="BL46" i="1" s="1"/>
  <c r="BH46" i="1"/>
  <c r="BI46" i="1" s="1"/>
  <c r="BE46" i="1"/>
  <c r="BF46" i="1" s="1"/>
  <c r="BB46" i="1"/>
  <c r="BC46" i="1" s="1"/>
  <c r="AY46" i="1"/>
  <c r="AZ46" i="1" s="1"/>
  <c r="AV46" i="1"/>
  <c r="AW46" i="1" s="1"/>
  <c r="AS46" i="1"/>
  <c r="AT46" i="1" s="1"/>
  <c r="AP46" i="1"/>
  <c r="AQ46" i="1" s="1"/>
  <c r="AM46" i="1"/>
  <c r="AN46" i="1" s="1"/>
  <c r="AJ46" i="1"/>
  <c r="AK46" i="1" s="1"/>
  <c r="CR45" i="1"/>
  <c r="CS45" i="1" s="1"/>
  <c r="CO45" i="1"/>
  <c r="CP45" i="1" s="1"/>
  <c r="CL45" i="1"/>
  <c r="CM45" i="1" s="1"/>
  <c r="CI45" i="1"/>
  <c r="CJ45" i="1" s="1"/>
  <c r="CF45" i="1"/>
  <c r="CG45" i="1" s="1"/>
  <c r="CC45" i="1"/>
  <c r="CD45" i="1" s="1"/>
  <c r="BZ45" i="1"/>
  <c r="CA45" i="1" s="1"/>
  <c r="BW45" i="1"/>
  <c r="BX45" i="1" s="1"/>
  <c r="BT45" i="1"/>
  <c r="BU45" i="1" s="1"/>
  <c r="BQ45" i="1"/>
  <c r="BR45" i="1" s="1"/>
  <c r="BN45" i="1"/>
  <c r="BO45" i="1" s="1"/>
  <c r="BK45" i="1"/>
  <c r="BL45" i="1" s="1"/>
  <c r="BH45" i="1"/>
  <c r="BI45" i="1" s="1"/>
  <c r="BE45" i="1"/>
  <c r="BF45" i="1" s="1"/>
  <c r="BB45" i="1"/>
  <c r="BC45" i="1" s="1"/>
  <c r="AY45" i="1"/>
  <c r="AZ45" i="1" s="1"/>
  <c r="AV45" i="1"/>
  <c r="AW45" i="1" s="1"/>
  <c r="AS45" i="1"/>
  <c r="AT45" i="1" s="1"/>
  <c r="AP45" i="1"/>
  <c r="AQ45" i="1" s="1"/>
  <c r="AM45" i="1"/>
  <c r="AN45" i="1" s="1"/>
  <c r="AJ45" i="1"/>
  <c r="AK45" i="1" s="1"/>
  <c r="CR44" i="1"/>
  <c r="CS44" i="1" s="1"/>
  <c r="CO44" i="1"/>
  <c r="CP44" i="1" s="1"/>
  <c r="CL44" i="1"/>
  <c r="CM44" i="1" s="1"/>
  <c r="CI44" i="1"/>
  <c r="CJ44" i="1" s="1"/>
  <c r="CF44" i="1"/>
  <c r="CG44" i="1" s="1"/>
  <c r="CC44" i="1"/>
  <c r="CD44" i="1" s="1"/>
  <c r="BZ44" i="1"/>
  <c r="CA44" i="1" s="1"/>
  <c r="BW44" i="1"/>
  <c r="BX44" i="1" s="1"/>
  <c r="BT44" i="1"/>
  <c r="BU44" i="1" s="1"/>
  <c r="BQ44" i="1"/>
  <c r="BR44" i="1" s="1"/>
  <c r="BN44" i="1"/>
  <c r="BO44" i="1" s="1"/>
  <c r="BK44" i="1"/>
  <c r="BL44" i="1" s="1"/>
  <c r="BH44" i="1"/>
  <c r="BI44" i="1" s="1"/>
  <c r="BE44" i="1"/>
  <c r="BF44" i="1" s="1"/>
  <c r="BB44" i="1"/>
  <c r="BC44" i="1" s="1"/>
  <c r="AY44" i="1"/>
  <c r="AZ44" i="1" s="1"/>
  <c r="AV44" i="1"/>
  <c r="AW44" i="1" s="1"/>
  <c r="AS44" i="1"/>
  <c r="AT44" i="1" s="1"/>
  <c r="AP44" i="1"/>
  <c r="AQ44" i="1" s="1"/>
  <c r="AM44" i="1"/>
  <c r="AN44" i="1" s="1"/>
  <c r="AJ44" i="1"/>
  <c r="AK44" i="1" s="1"/>
  <c r="CR43" i="1"/>
  <c r="CS43" i="1" s="1"/>
  <c r="CO43" i="1"/>
  <c r="CP43" i="1" s="1"/>
  <c r="CL43" i="1"/>
  <c r="CM43" i="1" s="1"/>
  <c r="CI43" i="1"/>
  <c r="CJ43" i="1" s="1"/>
  <c r="CF43" i="1"/>
  <c r="CG43" i="1" s="1"/>
  <c r="CC43" i="1"/>
  <c r="CD43" i="1" s="1"/>
  <c r="BZ43" i="1"/>
  <c r="CA43" i="1" s="1"/>
  <c r="BW43" i="1"/>
  <c r="BX43" i="1" s="1"/>
  <c r="BT43" i="1"/>
  <c r="BU43" i="1" s="1"/>
  <c r="BQ43" i="1"/>
  <c r="BR43" i="1" s="1"/>
  <c r="BN43" i="1"/>
  <c r="BO43" i="1" s="1"/>
  <c r="BK43" i="1"/>
  <c r="BL43" i="1" s="1"/>
  <c r="BH43" i="1"/>
  <c r="BI43" i="1" s="1"/>
  <c r="BE43" i="1"/>
  <c r="BF43" i="1" s="1"/>
  <c r="BB43" i="1"/>
  <c r="BC43" i="1" s="1"/>
  <c r="AY43" i="1"/>
  <c r="AZ43" i="1" s="1"/>
  <c r="AV43" i="1"/>
  <c r="AW43" i="1" s="1"/>
  <c r="AS43" i="1"/>
  <c r="AT43" i="1" s="1"/>
  <c r="AP43" i="1"/>
  <c r="AQ43" i="1" s="1"/>
  <c r="AM43" i="1"/>
  <c r="AN43" i="1" s="1"/>
  <c r="AJ43" i="1"/>
  <c r="AK43" i="1" s="1"/>
  <c r="CR42" i="1"/>
  <c r="CS42" i="1" s="1"/>
  <c r="CO42" i="1"/>
  <c r="CP42" i="1" s="1"/>
  <c r="CL42" i="1"/>
  <c r="CM42" i="1" s="1"/>
  <c r="CI42" i="1"/>
  <c r="CJ42" i="1" s="1"/>
  <c r="CF42" i="1"/>
  <c r="CG42" i="1" s="1"/>
  <c r="CC42" i="1"/>
  <c r="CD42" i="1" s="1"/>
  <c r="BZ42" i="1"/>
  <c r="CA42" i="1" s="1"/>
  <c r="BW42" i="1"/>
  <c r="BX42" i="1" s="1"/>
  <c r="BT42" i="1"/>
  <c r="BU42" i="1" s="1"/>
  <c r="BQ42" i="1"/>
  <c r="BR42" i="1" s="1"/>
  <c r="BN42" i="1"/>
  <c r="BO42" i="1" s="1"/>
  <c r="BK42" i="1"/>
  <c r="BL42" i="1" s="1"/>
  <c r="BH42" i="1"/>
  <c r="BI42" i="1" s="1"/>
  <c r="BE42" i="1"/>
  <c r="BF42" i="1" s="1"/>
  <c r="BB42" i="1"/>
  <c r="BC42" i="1" s="1"/>
  <c r="AY42" i="1"/>
  <c r="AZ42" i="1" s="1"/>
  <c r="AV42" i="1"/>
  <c r="AW42" i="1" s="1"/>
  <c r="AS42" i="1"/>
  <c r="AT42" i="1" s="1"/>
  <c r="AP42" i="1"/>
  <c r="AQ42" i="1" s="1"/>
  <c r="AM42" i="1"/>
  <c r="AN42" i="1" s="1"/>
  <c r="AJ42" i="1"/>
  <c r="AK42" i="1" s="1"/>
  <c r="CR41" i="1"/>
  <c r="CS41" i="1" s="1"/>
  <c r="CO41" i="1"/>
  <c r="CP41" i="1" s="1"/>
  <c r="CL41" i="1"/>
  <c r="CM41" i="1" s="1"/>
  <c r="CI41" i="1"/>
  <c r="CJ41" i="1" s="1"/>
  <c r="CF41" i="1"/>
  <c r="CG41" i="1" s="1"/>
  <c r="CC41" i="1"/>
  <c r="CD41" i="1" s="1"/>
  <c r="BZ41" i="1"/>
  <c r="CA41" i="1" s="1"/>
  <c r="BW41" i="1"/>
  <c r="BX41" i="1" s="1"/>
  <c r="BT41" i="1"/>
  <c r="BU41" i="1" s="1"/>
  <c r="BQ41" i="1"/>
  <c r="BR41" i="1" s="1"/>
  <c r="BN41" i="1"/>
  <c r="BO41" i="1" s="1"/>
  <c r="BK41" i="1"/>
  <c r="BL41" i="1" s="1"/>
  <c r="BH41" i="1"/>
  <c r="BI41" i="1" s="1"/>
  <c r="BE41" i="1"/>
  <c r="BF41" i="1" s="1"/>
  <c r="BB41" i="1"/>
  <c r="BC41" i="1" s="1"/>
  <c r="AY41" i="1"/>
  <c r="AZ41" i="1" s="1"/>
  <c r="AV41" i="1"/>
  <c r="AW41" i="1" s="1"/>
  <c r="AS41" i="1"/>
  <c r="AT41" i="1" s="1"/>
  <c r="AP41" i="1"/>
  <c r="AQ41" i="1" s="1"/>
  <c r="AM41" i="1"/>
  <c r="AN41" i="1" s="1"/>
  <c r="AJ41" i="1"/>
  <c r="AK41" i="1" s="1"/>
  <c r="CR40" i="1"/>
  <c r="CS40" i="1" s="1"/>
  <c r="CO40" i="1"/>
  <c r="CP40" i="1" s="1"/>
  <c r="CL40" i="1"/>
  <c r="CM40" i="1" s="1"/>
  <c r="CI40" i="1"/>
  <c r="CJ40" i="1" s="1"/>
  <c r="CF40" i="1"/>
  <c r="CG40" i="1" s="1"/>
  <c r="CC40" i="1"/>
  <c r="CD40" i="1" s="1"/>
  <c r="BZ40" i="1"/>
  <c r="CA40" i="1" s="1"/>
  <c r="BW40" i="1"/>
  <c r="BX40" i="1" s="1"/>
  <c r="BT40" i="1"/>
  <c r="BU40" i="1" s="1"/>
  <c r="BQ40" i="1"/>
  <c r="BR40" i="1" s="1"/>
  <c r="BN40" i="1"/>
  <c r="BO40" i="1" s="1"/>
  <c r="BK40" i="1"/>
  <c r="BL40" i="1" s="1"/>
  <c r="BH40" i="1"/>
  <c r="BI40" i="1" s="1"/>
  <c r="BE40" i="1"/>
  <c r="BF40" i="1" s="1"/>
  <c r="BB40" i="1"/>
  <c r="BC40" i="1" s="1"/>
  <c r="AY40" i="1"/>
  <c r="AZ40" i="1" s="1"/>
  <c r="AV40" i="1"/>
  <c r="AW40" i="1" s="1"/>
  <c r="AS40" i="1"/>
  <c r="AT40" i="1" s="1"/>
  <c r="AP40" i="1"/>
  <c r="AQ40" i="1" s="1"/>
  <c r="AM40" i="1"/>
  <c r="AN40" i="1" s="1"/>
  <c r="AJ40" i="1"/>
  <c r="AK40" i="1" s="1"/>
  <c r="CR39" i="1"/>
  <c r="CS39" i="1" s="1"/>
  <c r="CO39" i="1"/>
  <c r="CP39" i="1" s="1"/>
  <c r="CL39" i="1"/>
  <c r="CM39" i="1" s="1"/>
  <c r="CI39" i="1"/>
  <c r="CJ39" i="1" s="1"/>
  <c r="CF39" i="1"/>
  <c r="CG39" i="1" s="1"/>
  <c r="CC39" i="1"/>
  <c r="CD39" i="1" s="1"/>
  <c r="BZ39" i="1"/>
  <c r="CA39" i="1" s="1"/>
  <c r="BW39" i="1"/>
  <c r="BX39" i="1" s="1"/>
  <c r="BT39" i="1"/>
  <c r="BU39" i="1" s="1"/>
  <c r="BQ39" i="1"/>
  <c r="BR39" i="1" s="1"/>
  <c r="BN39" i="1"/>
  <c r="BO39" i="1" s="1"/>
  <c r="BK39" i="1"/>
  <c r="BL39" i="1" s="1"/>
  <c r="BH39" i="1"/>
  <c r="BI39" i="1" s="1"/>
  <c r="BE39" i="1"/>
  <c r="BF39" i="1" s="1"/>
  <c r="BB39" i="1"/>
  <c r="BC39" i="1" s="1"/>
  <c r="AY39" i="1"/>
  <c r="AZ39" i="1" s="1"/>
  <c r="AV39" i="1"/>
  <c r="AW39" i="1" s="1"/>
  <c r="AS39" i="1"/>
  <c r="AT39" i="1" s="1"/>
  <c r="AP39" i="1"/>
  <c r="AQ39" i="1" s="1"/>
  <c r="AM39" i="1"/>
  <c r="AN39" i="1" s="1"/>
  <c r="AJ39" i="1"/>
  <c r="AK39" i="1" s="1"/>
  <c r="CR38" i="1"/>
  <c r="CS38" i="1" s="1"/>
  <c r="CO38" i="1"/>
  <c r="CP38" i="1" s="1"/>
  <c r="CL38" i="1"/>
  <c r="CM38" i="1" s="1"/>
  <c r="CI38" i="1"/>
  <c r="CJ38" i="1" s="1"/>
  <c r="CF38" i="1"/>
  <c r="CG38" i="1" s="1"/>
  <c r="CC38" i="1"/>
  <c r="CD38" i="1" s="1"/>
  <c r="BZ38" i="1"/>
  <c r="CA38" i="1" s="1"/>
  <c r="BW38" i="1"/>
  <c r="BX38" i="1" s="1"/>
  <c r="BT38" i="1"/>
  <c r="BU38" i="1" s="1"/>
  <c r="BQ38" i="1"/>
  <c r="BR38" i="1" s="1"/>
  <c r="BN38" i="1"/>
  <c r="BO38" i="1" s="1"/>
  <c r="BK38" i="1"/>
  <c r="BL38" i="1" s="1"/>
  <c r="BH38" i="1"/>
  <c r="BI38" i="1" s="1"/>
  <c r="BE38" i="1"/>
  <c r="BF38" i="1" s="1"/>
  <c r="BB38" i="1"/>
  <c r="BC38" i="1" s="1"/>
  <c r="AY38" i="1"/>
  <c r="AZ38" i="1" s="1"/>
  <c r="AV38" i="1"/>
  <c r="AW38" i="1" s="1"/>
  <c r="AS38" i="1"/>
  <c r="AT38" i="1" s="1"/>
  <c r="AP38" i="1"/>
  <c r="AQ38" i="1" s="1"/>
  <c r="AM38" i="1"/>
  <c r="AN38" i="1" s="1"/>
  <c r="AJ38" i="1"/>
  <c r="AK38" i="1" s="1"/>
  <c r="CR37" i="1"/>
  <c r="CS37" i="1" s="1"/>
  <c r="CO37" i="1"/>
  <c r="CP37" i="1" s="1"/>
  <c r="CL37" i="1"/>
  <c r="CM37" i="1" s="1"/>
  <c r="CI37" i="1"/>
  <c r="CJ37" i="1" s="1"/>
  <c r="CF37" i="1"/>
  <c r="CG37" i="1" s="1"/>
  <c r="CC37" i="1"/>
  <c r="CD37" i="1" s="1"/>
  <c r="BZ37" i="1"/>
  <c r="CA37" i="1" s="1"/>
  <c r="BW37" i="1"/>
  <c r="BX37" i="1" s="1"/>
  <c r="BT37" i="1"/>
  <c r="BU37" i="1" s="1"/>
  <c r="BQ37" i="1"/>
  <c r="BR37" i="1" s="1"/>
  <c r="BN37" i="1"/>
  <c r="BO37" i="1" s="1"/>
  <c r="BK37" i="1"/>
  <c r="BL37" i="1" s="1"/>
  <c r="BH37" i="1"/>
  <c r="BI37" i="1" s="1"/>
  <c r="BE37" i="1"/>
  <c r="BF37" i="1" s="1"/>
  <c r="BB37" i="1"/>
  <c r="BC37" i="1" s="1"/>
  <c r="AY37" i="1"/>
  <c r="AZ37" i="1" s="1"/>
  <c r="AV37" i="1"/>
  <c r="AW37" i="1" s="1"/>
  <c r="AS37" i="1"/>
  <c r="AT37" i="1" s="1"/>
  <c r="AP37" i="1"/>
  <c r="AQ37" i="1" s="1"/>
  <c r="AM37" i="1"/>
  <c r="AN37" i="1" s="1"/>
  <c r="AJ37" i="1"/>
  <c r="AK37" i="1" s="1"/>
  <c r="CR36" i="1"/>
  <c r="CS36" i="1" s="1"/>
  <c r="CO36" i="1"/>
  <c r="CP36" i="1" s="1"/>
  <c r="CL36" i="1"/>
  <c r="CM36" i="1" s="1"/>
  <c r="CI36" i="1"/>
  <c r="CJ36" i="1" s="1"/>
  <c r="CF36" i="1"/>
  <c r="CG36" i="1" s="1"/>
  <c r="CC36" i="1"/>
  <c r="CD36" i="1" s="1"/>
  <c r="BZ36" i="1"/>
  <c r="CA36" i="1" s="1"/>
  <c r="BW36" i="1"/>
  <c r="BX36" i="1" s="1"/>
  <c r="BT36" i="1"/>
  <c r="BU36" i="1" s="1"/>
  <c r="BQ36" i="1"/>
  <c r="BR36" i="1" s="1"/>
  <c r="BN36" i="1"/>
  <c r="BO36" i="1" s="1"/>
  <c r="BK36" i="1"/>
  <c r="BL36" i="1" s="1"/>
  <c r="BH36" i="1"/>
  <c r="BI36" i="1" s="1"/>
  <c r="BE36" i="1"/>
  <c r="BF36" i="1" s="1"/>
  <c r="BB36" i="1"/>
  <c r="BC36" i="1" s="1"/>
  <c r="AY36" i="1"/>
  <c r="AZ36" i="1" s="1"/>
  <c r="AV36" i="1"/>
  <c r="AW36" i="1" s="1"/>
  <c r="AS36" i="1"/>
  <c r="AT36" i="1" s="1"/>
  <c r="AP36" i="1"/>
  <c r="AQ36" i="1" s="1"/>
  <c r="AM36" i="1"/>
  <c r="AN36" i="1" s="1"/>
  <c r="AJ36" i="1"/>
  <c r="AK36" i="1" s="1"/>
  <c r="CR35" i="1"/>
  <c r="CS35" i="1" s="1"/>
  <c r="CO35" i="1"/>
  <c r="CP35" i="1" s="1"/>
  <c r="CL35" i="1"/>
  <c r="CM35" i="1" s="1"/>
  <c r="CI35" i="1"/>
  <c r="CJ35" i="1" s="1"/>
  <c r="CF35" i="1"/>
  <c r="CG35" i="1" s="1"/>
  <c r="CC35" i="1"/>
  <c r="CD35" i="1" s="1"/>
  <c r="BZ35" i="1"/>
  <c r="CA35" i="1" s="1"/>
  <c r="BW35" i="1"/>
  <c r="BX35" i="1" s="1"/>
  <c r="BT35" i="1"/>
  <c r="BU35" i="1" s="1"/>
  <c r="BQ35" i="1"/>
  <c r="BR35" i="1" s="1"/>
  <c r="BN35" i="1"/>
  <c r="BO35" i="1" s="1"/>
  <c r="BK35" i="1"/>
  <c r="BL35" i="1" s="1"/>
  <c r="BH35" i="1"/>
  <c r="BI35" i="1" s="1"/>
  <c r="BE35" i="1"/>
  <c r="BF35" i="1" s="1"/>
  <c r="BB35" i="1"/>
  <c r="BC35" i="1" s="1"/>
  <c r="AY35" i="1"/>
  <c r="AZ35" i="1" s="1"/>
  <c r="AV35" i="1"/>
  <c r="AW35" i="1" s="1"/>
  <c r="AS35" i="1"/>
  <c r="AT35" i="1" s="1"/>
  <c r="AP35" i="1"/>
  <c r="AQ35" i="1" s="1"/>
  <c r="AM35" i="1"/>
  <c r="AN35" i="1" s="1"/>
  <c r="AJ35" i="1"/>
  <c r="AK35" i="1" s="1"/>
  <c r="CR34" i="1"/>
  <c r="CS34" i="1" s="1"/>
  <c r="CO34" i="1"/>
  <c r="CP34" i="1" s="1"/>
  <c r="CL34" i="1"/>
  <c r="CM34" i="1" s="1"/>
  <c r="CI34" i="1"/>
  <c r="CJ34" i="1" s="1"/>
  <c r="CF34" i="1"/>
  <c r="CG34" i="1" s="1"/>
  <c r="CC34" i="1"/>
  <c r="CD34" i="1" s="1"/>
  <c r="BZ34" i="1"/>
  <c r="CA34" i="1" s="1"/>
  <c r="BW34" i="1"/>
  <c r="BX34" i="1" s="1"/>
  <c r="BT34" i="1"/>
  <c r="BU34" i="1" s="1"/>
  <c r="BQ34" i="1"/>
  <c r="BR34" i="1" s="1"/>
  <c r="BN34" i="1"/>
  <c r="BO34" i="1" s="1"/>
  <c r="BK34" i="1"/>
  <c r="BL34" i="1" s="1"/>
  <c r="BH34" i="1"/>
  <c r="BI34" i="1" s="1"/>
  <c r="BE34" i="1"/>
  <c r="BF34" i="1" s="1"/>
  <c r="BB34" i="1"/>
  <c r="BC34" i="1" s="1"/>
  <c r="AY34" i="1"/>
  <c r="AZ34" i="1" s="1"/>
  <c r="AV34" i="1"/>
  <c r="AW34" i="1" s="1"/>
  <c r="AS34" i="1"/>
  <c r="AT34" i="1" s="1"/>
  <c r="AP34" i="1"/>
  <c r="AQ34" i="1" s="1"/>
  <c r="AM34" i="1"/>
  <c r="AN34" i="1" s="1"/>
  <c r="AJ34" i="1"/>
  <c r="AK34" i="1" s="1"/>
  <c r="CR33" i="1"/>
  <c r="CS33" i="1" s="1"/>
  <c r="CO33" i="1"/>
  <c r="CP33" i="1" s="1"/>
  <c r="CL33" i="1"/>
  <c r="CM33" i="1" s="1"/>
  <c r="CI33" i="1"/>
  <c r="CJ33" i="1" s="1"/>
  <c r="CF33" i="1"/>
  <c r="CG33" i="1" s="1"/>
  <c r="CC33" i="1"/>
  <c r="CD33" i="1" s="1"/>
  <c r="BZ33" i="1"/>
  <c r="CA33" i="1" s="1"/>
  <c r="BW33" i="1"/>
  <c r="BX33" i="1" s="1"/>
  <c r="BT33" i="1"/>
  <c r="BU33" i="1" s="1"/>
  <c r="BQ33" i="1"/>
  <c r="BR33" i="1" s="1"/>
  <c r="BN33" i="1"/>
  <c r="BO33" i="1" s="1"/>
  <c r="BK33" i="1"/>
  <c r="BL33" i="1" s="1"/>
  <c r="BH33" i="1"/>
  <c r="BI33" i="1" s="1"/>
  <c r="BE33" i="1"/>
  <c r="BF33" i="1" s="1"/>
  <c r="BB33" i="1"/>
  <c r="BC33" i="1" s="1"/>
  <c r="AY33" i="1"/>
  <c r="AZ33" i="1" s="1"/>
  <c r="AV33" i="1"/>
  <c r="AW33" i="1" s="1"/>
  <c r="AS33" i="1"/>
  <c r="AT33" i="1" s="1"/>
  <c r="AP33" i="1"/>
  <c r="AQ33" i="1" s="1"/>
  <c r="AM33" i="1"/>
  <c r="AN33" i="1" s="1"/>
  <c r="AJ33" i="1"/>
  <c r="AK33" i="1" s="1"/>
  <c r="CR32" i="1"/>
  <c r="CS32" i="1" s="1"/>
  <c r="CO32" i="1"/>
  <c r="CP32" i="1" s="1"/>
  <c r="CL32" i="1"/>
  <c r="CM32" i="1" s="1"/>
  <c r="CI32" i="1"/>
  <c r="CJ32" i="1" s="1"/>
  <c r="CF32" i="1"/>
  <c r="CG32" i="1" s="1"/>
  <c r="CC32" i="1"/>
  <c r="CD32" i="1" s="1"/>
  <c r="BZ32" i="1"/>
  <c r="CA32" i="1" s="1"/>
  <c r="BW32" i="1"/>
  <c r="BX32" i="1" s="1"/>
  <c r="BT32" i="1"/>
  <c r="BU32" i="1" s="1"/>
  <c r="BQ32" i="1"/>
  <c r="BR32" i="1" s="1"/>
  <c r="BN32" i="1"/>
  <c r="BO32" i="1" s="1"/>
  <c r="BK32" i="1"/>
  <c r="BL32" i="1" s="1"/>
  <c r="BH32" i="1"/>
  <c r="BI32" i="1" s="1"/>
  <c r="BE32" i="1"/>
  <c r="BF32" i="1" s="1"/>
  <c r="BB32" i="1"/>
  <c r="BC32" i="1" s="1"/>
  <c r="AY32" i="1"/>
  <c r="AZ32" i="1" s="1"/>
  <c r="AV32" i="1"/>
  <c r="AW32" i="1" s="1"/>
  <c r="AS32" i="1"/>
  <c r="AT32" i="1" s="1"/>
  <c r="AP32" i="1"/>
  <c r="AQ32" i="1" s="1"/>
  <c r="AM32" i="1"/>
  <c r="AN32" i="1" s="1"/>
  <c r="AJ32" i="1"/>
  <c r="AK32" i="1" s="1"/>
  <c r="CR31" i="1"/>
  <c r="CS31" i="1" s="1"/>
  <c r="CO31" i="1"/>
  <c r="CP31" i="1" s="1"/>
  <c r="CL31" i="1"/>
  <c r="CM31" i="1" s="1"/>
  <c r="CI31" i="1"/>
  <c r="CJ31" i="1" s="1"/>
  <c r="CF31" i="1"/>
  <c r="CG31" i="1" s="1"/>
  <c r="CC31" i="1"/>
  <c r="CD31" i="1" s="1"/>
  <c r="BZ31" i="1"/>
  <c r="CA31" i="1" s="1"/>
  <c r="BW31" i="1"/>
  <c r="BX31" i="1" s="1"/>
  <c r="BT31" i="1"/>
  <c r="BU31" i="1" s="1"/>
  <c r="BQ31" i="1"/>
  <c r="BR31" i="1" s="1"/>
  <c r="BN31" i="1"/>
  <c r="BO31" i="1" s="1"/>
  <c r="BK31" i="1"/>
  <c r="BL31" i="1" s="1"/>
  <c r="BH31" i="1"/>
  <c r="BI31" i="1" s="1"/>
  <c r="BE31" i="1"/>
  <c r="BF31" i="1" s="1"/>
  <c r="BB31" i="1"/>
  <c r="BC31" i="1" s="1"/>
  <c r="AY31" i="1"/>
  <c r="AZ31" i="1" s="1"/>
  <c r="AV31" i="1"/>
  <c r="AW31" i="1" s="1"/>
  <c r="AS31" i="1"/>
  <c r="AT31" i="1" s="1"/>
  <c r="AP31" i="1"/>
  <c r="AQ31" i="1" s="1"/>
  <c r="AM31" i="1"/>
  <c r="AN31" i="1" s="1"/>
  <c r="AJ31" i="1"/>
  <c r="AK31" i="1" s="1"/>
  <c r="CR30" i="1"/>
  <c r="CS30" i="1" s="1"/>
  <c r="CO30" i="1"/>
  <c r="CP30" i="1" s="1"/>
  <c r="CL30" i="1"/>
  <c r="CM30" i="1" s="1"/>
  <c r="CI30" i="1"/>
  <c r="CJ30" i="1" s="1"/>
  <c r="CF30" i="1"/>
  <c r="CG30" i="1" s="1"/>
  <c r="CC30" i="1"/>
  <c r="CD30" i="1" s="1"/>
  <c r="BZ30" i="1"/>
  <c r="CA30" i="1" s="1"/>
  <c r="BW30" i="1"/>
  <c r="BX30" i="1" s="1"/>
  <c r="BT30" i="1"/>
  <c r="BU30" i="1" s="1"/>
  <c r="BQ30" i="1"/>
  <c r="BR30" i="1" s="1"/>
  <c r="BN30" i="1"/>
  <c r="BO30" i="1" s="1"/>
  <c r="BK30" i="1"/>
  <c r="BL30" i="1" s="1"/>
  <c r="BH30" i="1"/>
  <c r="BI30" i="1" s="1"/>
  <c r="BE30" i="1"/>
  <c r="BF30" i="1" s="1"/>
  <c r="BB30" i="1"/>
  <c r="BC30" i="1" s="1"/>
  <c r="AY30" i="1"/>
  <c r="AZ30" i="1" s="1"/>
  <c r="AV30" i="1"/>
  <c r="AW30" i="1" s="1"/>
  <c r="AS30" i="1"/>
  <c r="AT30" i="1" s="1"/>
  <c r="AP30" i="1"/>
  <c r="AQ30" i="1" s="1"/>
  <c r="AM30" i="1"/>
  <c r="AN30" i="1" s="1"/>
  <c r="AJ30" i="1"/>
  <c r="AK30" i="1" s="1"/>
  <c r="CR29" i="1"/>
  <c r="CS29" i="1" s="1"/>
  <c r="CO29" i="1"/>
  <c r="CP29" i="1" s="1"/>
  <c r="CL29" i="1"/>
  <c r="CM29" i="1" s="1"/>
  <c r="CI29" i="1"/>
  <c r="CJ29" i="1" s="1"/>
  <c r="CF29" i="1"/>
  <c r="CG29" i="1" s="1"/>
  <c r="CC29" i="1"/>
  <c r="CD29" i="1" s="1"/>
  <c r="BZ29" i="1"/>
  <c r="CA29" i="1" s="1"/>
  <c r="BW29" i="1"/>
  <c r="BX29" i="1" s="1"/>
  <c r="BT29" i="1"/>
  <c r="BU29" i="1" s="1"/>
  <c r="BQ29" i="1"/>
  <c r="BR29" i="1" s="1"/>
  <c r="BN29" i="1"/>
  <c r="BO29" i="1" s="1"/>
  <c r="BK29" i="1"/>
  <c r="BL29" i="1" s="1"/>
  <c r="BH29" i="1"/>
  <c r="BI29" i="1" s="1"/>
  <c r="BE29" i="1"/>
  <c r="BF29" i="1" s="1"/>
  <c r="BB29" i="1"/>
  <c r="BC29" i="1" s="1"/>
  <c r="AY29" i="1"/>
  <c r="AZ29" i="1" s="1"/>
  <c r="AV29" i="1"/>
  <c r="AW29" i="1" s="1"/>
  <c r="AS29" i="1"/>
  <c r="AT29" i="1" s="1"/>
  <c r="AP29" i="1"/>
  <c r="AQ29" i="1" s="1"/>
  <c r="AM29" i="1"/>
  <c r="AN29" i="1" s="1"/>
  <c r="AJ29" i="1"/>
  <c r="AK29" i="1" s="1"/>
  <c r="CR28" i="1"/>
  <c r="CS28" i="1" s="1"/>
  <c r="CO28" i="1"/>
  <c r="CP28" i="1" s="1"/>
  <c r="CL28" i="1"/>
  <c r="CM28" i="1" s="1"/>
  <c r="CI28" i="1"/>
  <c r="CJ28" i="1" s="1"/>
  <c r="CF28" i="1"/>
  <c r="CG28" i="1" s="1"/>
  <c r="CC28" i="1"/>
  <c r="CD28" i="1" s="1"/>
  <c r="BZ28" i="1"/>
  <c r="CA28" i="1" s="1"/>
  <c r="BW28" i="1"/>
  <c r="BX28" i="1" s="1"/>
  <c r="BT28" i="1"/>
  <c r="BU28" i="1" s="1"/>
  <c r="BQ28" i="1"/>
  <c r="BR28" i="1" s="1"/>
  <c r="BN28" i="1"/>
  <c r="BO28" i="1" s="1"/>
  <c r="BK28" i="1"/>
  <c r="BL28" i="1" s="1"/>
  <c r="BH28" i="1"/>
  <c r="BI28" i="1" s="1"/>
  <c r="BE28" i="1"/>
  <c r="BF28" i="1" s="1"/>
  <c r="BB28" i="1"/>
  <c r="BC28" i="1" s="1"/>
  <c r="AY28" i="1"/>
  <c r="AZ28" i="1" s="1"/>
  <c r="AV28" i="1"/>
  <c r="AW28" i="1" s="1"/>
  <c r="AS28" i="1"/>
  <c r="AT28" i="1" s="1"/>
  <c r="AP28" i="1"/>
  <c r="AQ28" i="1" s="1"/>
  <c r="AM28" i="1"/>
  <c r="AN28" i="1" s="1"/>
  <c r="AJ28" i="1"/>
  <c r="AK28" i="1" s="1"/>
  <c r="CR27" i="1"/>
  <c r="CS27" i="1" s="1"/>
  <c r="CO27" i="1"/>
  <c r="CP27" i="1" s="1"/>
  <c r="CL27" i="1"/>
  <c r="CM27" i="1" s="1"/>
  <c r="CI27" i="1"/>
  <c r="CJ27" i="1" s="1"/>
  <c r="CF27" i="1"/>
  <c r="CG27" i="1" s="1"/>
  <c r="CC27" i="1"/>
  <c r="CD27" i="1" s="1"/>
  <c r="BZ27" i="1"/>
  <c r="CA27" i="1" s="1"/>
  <c r="BW27" i="1"/>
  <c r="BX27" i="1" s="1"/>
  <c r="BT27" i="1"/>
  <c r="BU27" i="1" s="1"/>
  <c r="BQ27" i="1"/>
  <c r="BR27" i="1" s="1"/>
  <c r="BN27" i="1"/>
  <c r="BO27" i="1" s="1"/>
  <c r="BK27" i="1"/>
  <c r="BL27" i="1" s="1"/>
  <c r="BH27" i="1"/>
  <c r="BI27" i="1" s="1"/>
  <c r="BE27" i="1"/>
  <c r="BF27" i="1" s="1"/>
  <c r="BB27" i="1"/>
  <c r="BC27" i="1" s="1"/>
  <c r="AY27" i="1"/>
  <c r="AZ27" i="1" s="1"/>
  <c r="AV27" i="1"/>
  <c r="AW27" i="1" s="1"/>
  <c r="AS27" i="1"/>
  <c r="AT27" i="1" s="1"/>
  <c r="AP27" i="1"/>
  <c r="AQ27" i="1" s="1"/>
  <c r="AM27" i="1"/>
  <c r="AN27" i="1" s="1"/>
  <c r="AJ27" i="1"/>
  <c r="AK27" i="1" s="1"/>
  <c r="CR26" i="1"/>
  <c r="CS26" i="1" s="1"/>
  <c r="CO26" i="1"/>
  <c r="CP26" i="1" s="1"/>
  <c r="CL26" i="1"/>
  <c r="CM26" i="1" s="1"/>
  <c r="CI26" i="1"/>
  <c r="CJ26" i="1" s="1"/>
  <c r="CF26" i="1"/>
  <c r="CG26" i="1" s="1"/>
  <c r="CC26" i="1"/>
  <c r="CD26" i="1" s="1"/>
  <c r="BZ26" i="1"/>
  <c r="CA26" i="1" s="1"/>
  <c r="BW26" i="1"/>
  <c r="BX26" i="1" s="1"/>
  <c r="BT26" i="1"/>
  <c r="BU26" i="1" s="1"/>
  <c r="BQ26" i="1"/>
  <c r="BR26" i="1" s="1"/>
  <c r="BN26" i="1"/>
  <c r="BO26" i="1" s="1"/>
  <c r="BK26" i="1"/>
  <c r="BL26" i="1" s="1"/>
  <c r="BH26" i="1"/>
  <c r="BI26" i="1" s="1"/>
  <c r="BE26" i="1"/>
  <c r="BF26" i="1" s="1"/>
  <c r="BB26" i="1"/>
  <c r="BC26" i="1" s="1"/>
  <c r="AY26" i="1"/>
  <c r="AZ26" i="1" s="1"/>
  <c r="AV26" i="1"/>
  <c r="AW26" i="1" s="1"/>
  <c r="AS26" i="1"/>
  <c r="AT26" i="1" s="1"/>
  <c r="AP26" i="1"/>
  <c r="AQ26" i="1" s="1"/>
  <c r="AM26" i="1"/>
  <c r="AN26" i="1" s="1"/>
  <c r="AJ26" i="1"/>
  <c r="AK26" i="1" s="1"/>
  <c r="CR25" i="1"/>
  <c r="CS25" i="1" s="1"/>
  <c r="CO25" i="1"/>
  <c r="CP25" i="1" s="1"/>
  <c r="CL25" i="1"/>
  <c r="CM25" i="1" s="1"/>
  <c r="CI25" i="1"/>
  <c r="CJ25" i="1" s="1"/>
  <c r="CF25" i="1"/>
  <c r="CG25" i="1" s="1"/>
  <c r="CC25" i="1"/>
  <c r="CD25" i="1" s="1"/>
  <c r="BZ25" i="1"/>
  <c r="CA25" i="1" s="1"/>
  <c r="BW25" i="1"/>
  <c r="BX25" i="1" s="1"/>
  <c r="BT25" i="1"/>
  <c r="BU25" i="1" s="1"/>
  <c r="BQ25" i="1"/>
  <c r="BR25" i="1" s="1"/>
  <c r="BN25" i="1"/>
  <c r="BO25" i="1" s="1"/>
  <c r="BK25" i="1"/>
  <c r="BL25" i="1" s="1"/>
  <c r="BH25" i="1"/>
  <c r="BI25" i="1" s="1"/>
  <c r="BE25" i="1"/>
  <c r="BF25" i="1" s="1"/>
  <c r="BB25" i="1"/>
  <c r="BC25" i="1" s="1"/>
  <c r="AY25" i="1"/>
  <c r="AZ25" i="1" s="1"/>
  <c r="AV25" i="1"/>
  <c r="AW25" i="1" s="1"/>
  <c r="AS25" i="1"/>
  <c r="AT25" i="1" s="1"/>
  <c r="AP25" i="1"/>
  <c r="AQ25" i="1" s="1"/>
  <c r="AM25" i="1"/>
  <c r="AN25" i="1" s="1"/>
  <c r="AJ25" i="1"/>
  <c r="AK25" i="1" s="1"/>
  <c r="CR24" i="1"/>
  <c r="CS24" i="1" s="1"/>
  <c r="CO24" i="1"/>
  <c r="CP24" i="1" s="1"/>
  <c r="CL24" i="1"/>
  <c r="CM24" i="1" s="1"/>
  <c r="CI24" i="1"/>
  <c r="CJ24" i="1" s="1"/>
  <c r="CF24" i="1"/>
  <c r="CG24" i="1" s="1"/>
  <c r="CC24" i="1"/>
  <c r="CD24" i="1" s="1"/>
  <c r="BZ24" i="1"/>
  <c r="CA24" i="1" s="1"/>
  <c r="BW24" i="1"/>
  <c r="BX24" i="1" s="1"/>
  <c r="BT24" i="1"/>
  <c r="BU24" i="1" s="1"/>
  <c r="BQ24" i="1"/>
  <c r="BR24" i="1" s="1"/>
  <c r="BN24" i="1"/>
  <c r="BO24" i="1" s="1"/>
  <c r="BK24" i="1"/>
  <c r="BL24" i="1" s="1"/>
  <c r="BH24" i="1"/>
  <c r="BI24" i="1" s="1"/>
  <c r="BE24" i="1"/>
  <c r="BF24" i="1" s="1"/>
  <c r="BB24" i="1"/>
  <c r="BC24" i="1" s="1"/>
  <c r="AY24" i="1"/>
  <c r="AZ24" i="1" s="1"/>
  <c r="AV24" i="1"/>
  <c r="AW24" i="1" s="1"/>
  <c r="AS24" i="1"/>
  <c r="AT24" i="1" s="1"/>
  <c r="AP24" i="1"/>
  <c r="AQ24" i="1" s="1"/>
  <c r="AM24" i="1"/>
  <c r="AN24" i="1" s="1"/>
  <c r="AJ24" i="1"/>
  <c r="AK24" i="1" s="1"/>
  <c r="CR23" i="1"/>
  <c r="CS23" i="1" s="1"/>
  <c r="CO23" i="1"/>
  <c r="CP23" i="1" s="1"/>
  <c r="CL23" i="1"/>
  <c r="CM23" i="1" s="1"/>
  <c r="CI23" i="1"/>
  <c r="CJ23" i="1" s="1"/>
  <c r="CF23" i="1"/>
  <c r="CG23" i="1" s="1"/>
  <c r="CC23" i="1"/>
  <c r="CD23" i="1" s="1"/>
  <c r="BZ23" i="1"/>
  <c r="CA23" i="1" s="1"/>
  <c r="BW23" i="1"/>
  <c r="BX23" i="1" s="1"/>
  <c r="BT23" i="1"/>
  <c r="BU23" i="1" s="1"/>
  <c r="BQ23" i="1"/>
  <c r="BR23" i="1" s="1"/>
  <c r="BN23" i="1"/>
  <c r="BO23" i="1" s="1"/>
  <c r="BK23" i="1"/>
  <c r="BL23" i="1" s="1"/>
  <c r="BH23" i="1"/>
  <c r="BI23" i="1" s="1"/>
  <c r="BE23" i="1"/>
  <c r="BF23" i="1" s="1"/>
  <c r="BB23" i="1"/>
  <c r="BC23" i="1" s="1"/>
  <c r="AY23" i="1"/>
  <c r="AZ23" i="1" s="1"/>
  <c r="AV23" i="1"/>
  <c r="AW23" i="1" s="1"/>
  <c r="AS23" i="1"/>
  <c r="AT23" i="1" s="1"/>
  <c r="AP23" i="1"/>
  <c r="AQ23" i="1" s="1"/>
  <c r="AM23" i="1"/>
  <c r="AN23" i="1" s="1"/>
  <c r="AJ23" i="1"/>
  <c r="AK23" i="1" s="1"/>
  <c r="CR22" i="1"/>
  <c r="CS22" i="1" s="1"/>
  <c r="CO22" i="1"/>
  <c r="CP22" i="1" s="1"/>
  <c r="CL22" i="1"/>
  <c r="CM22" i="1" s="1"/>
  <c r="CI22" i="1"/>
  <c r="CJ22" i="1" s="1"/>
  <c r="CF22" i="1"/>
  <c r="CG22" i="1" s="1"/>
  <c r="CC22" i="1"/>
  <c r="CD22" i="1" s="1"/>
  <c r="BZ22" i="1"/>
  <c r="CA22" i="1" s="1"/>
  <c r="BW22" i="1"/>
  <c r="BX22" i="1" s="1"/>
  <c r="BT22" i="1"/>
  <c r="BU22" i="1" s="1"/>
  <c r="BQ22" i="1"/>
  <c r="BR22" i="1" s="1"/>
  <c r="BN22" i="1"/>
  <c r="BO22" i="1" s="1"/>
  <c r="BK22" i="1"/>
  <c r="BL22" i="1" s="1"/>
  <c r="BH22" i="1"/>
  <c r="BI22" i="1" s="1"/>
  <c r="BE22" i="1"/>
  <c r="BF22" i="1" s="1"/>
  <c r="BB22" i="1"/>
  <c r="BC22" i="1" s="1"/>
  <c r="AY22" i="1"/>
  <c r="AZ22" i="1" s="1"/>
  <c r="AV22" i="1"/>
  <c r="AW22" i="1" s="1"/>
  <c r="AS22" i="1"/>
  <c r="AT22" i="1" s="1"/>
  <c r="AP22" i="1"/>
  <c r="AQ22" i="1" s="1"/>
  <c r="AM22" i="1"/>
  <c r="AN22" i="1" s="1"/>
  <c r="AJ22" i="1"/>
  <c r="AK22" i="1" s="1"/>
  <c r="CR21" i="1"/>
  <c r="CS21" i="1" s="1"/>
  <c r="CO21" i="1"/>
  <c r="CP21" i="1" s="1"/>
  <c r="CL21" i="1"/>
  <c r="CM21" i="1" s="1"/>
  <c r="CI21" i="1"/>
  <c r="CJ21" i="1" s="1"/>
  <c r="CF21" i="1"/>
  <c r="CG21" i="1" s="1"/>
  <c r="CC21" i="1"/>
  <c r="CD21" i="1" s="1"/>
  <c r="BZ21" i="1"/>
  <c r="CA21" i="1" s="1"/>
  <c r="BW21" i="1"/>
  <c r="BX21" i="1" s="1"/>
  <c r="BT21" i="1"/>
  <c r="BU21" i="1" s="1"/>
  <c r="BQ21" i="1"/>
  <c r="BR21" i="1" s="1"/>
  <c r="BN21" i="1"/>
  <c r="BO21" i="1" s="1"/>
  <c r="BK21" i="1"/>
  <c r="BL21" i="1" s="1"/>
  <c r="BH21" i="1"/>
  <c r="BI21" i="1" s="1"/>
  <c r="BE21" i="1"/>
  <c r="BF21" i="1" s="1"/>
  <c r="BB21" i="1"/>
  <c r="BC21" i="1" s="1"/>
  <c r="AY21" i="1"/>
  <c r="AZ21" i="1" s="1"/>
  <c r="AV21" i="1"/>
  <c r="AW21" i="1" s="1"/>
  <c r="AS21" i="1"/>
  <c r="AT21" i="1" s="1"/>
  <c r="AP21" i="1"/>
  <c r="AQ21" i="1" s="1"/>
  <c r="AM21" i="1"/>
  <c r="AN21" i="1" s="1"/>
  <c r="AJ21" i="1"/>
  <c r="AK21" i="1" s="1"/>
  <c r="CR20" i="1"/>
  <c r="CS20" i="1" s="1"/>
  <c r="CO20" i="1"/>
  <c r="CP20" i="1" s="1"/>
  <c r="CL20" i="1"/>
  <c r="CM20" i="1" s="1"/>
  <c r="CI20" i="1"/>
  <c r="CJ20" i="1" s="1"/>
  <c r="CF20" i="1"/>
  <c r="CG20" i="1" s="1"/>
  <c r="CC20" i="1"/>
  <c r="CD20" i="1" s="1"/>
  <c r="BZ20" i="1"/>
  <c r="CA20" i="1" s="1"/>
  <c r="BW20" i="1"/>
  <c r="BX20" i="1" s="1"/>
  <c r="BT20" i="1"/>
  <c r="BU20" i="1" s="1"/>
  <c r="BQ20" i="1"/>
  <c r="BR20" i="1" s="1"/>
  <c r="BN20" i="1"/>
  <c r="BO20" i="1" s="1"/>
  <c r="BK20" i="1"/>
  <c r="BL20" i="1" s="1"/>
  <c r="BH20" i="1"/>
  <c r="BI20" i="1" s="1"/>
  <c r="BE20" i="1"/>
  <c r="BF20" i="1" s="1"/>
  <c r="BB20" i="1"/>
  <c r="BC20" i="1" s="1"/>
  <c r="AY20" i="1"/>
  <c r="AZ20" i="1" s="1"/>
  <c r="AV20" i="1"/>
  <c r="AW20" i="1" s="1"/>
  <c r="AS20" i="1"/>
  <c r="AT20" i="1" s="1"/>
  <c r="AP20" i="1"/>
  <c r="AQ20" i="1" s="1"/>
  <c r="AM20" i="1"/>
  <c r="AN20" i="1" s="1"/>
  <c r="AJ20" i="1"/>
  <c r="AK20" i="1" s="1"/>
  <c r="CR19" i="1"/>
  <c r="CS19" i="1" s="1"/>
  <c r="CO19" i="1"/>
  <c r="CP19" i="1" s="1"/>
  <c r="CL19" i="1"/>
  <c r="CM19" i="1" s="1"/>
  <c r="CI19" i="1"/>
  <c r="CJ19" i="1" s="1"/>
  <c r="CF19" i="1"/>
  <c r="CG19" i="1" s="1"/>
  <c r="CC19" i="1"/>
  <c r="CD19" i="1" s="1"/>
  <c r="BZ19" i="1"/>
  <c r="CA19" i="1" s="1"/>
  <c r="BW19" i="1"/>
  <c r="BX19" i="1" s="1"/>
  <c r="BT19" i="1"/>
  <c r="BU19" i="1" s="1"/>
  <c r="BQ19" i="1"/>
  <c r="BR19" i="1" s="1"/>
  <c r="BN19" i="1"/>
  <c r="BO19" i="1" s="1"/>
  <c r="BK19" i="1"/>
  <c r="BL19" i="1" s="1"/>
  <c r="BH19" i="1"/>
  <c r="BI19" i="1" s="1"/>
  <c r="BE19" i="1"/>
  <c r="BF19" i="1" s="1"/>
  <c r="BB19" i="1"/>
  <c r="BC19" i="1" s="1"/>
  <c r="AY19" i="1"/>
  <c r="AZ19" i="1" s="1"/>
  <c r="AV19" i="1"/>
  <c r="AW19" i="1" s="1"/>
  <c r="AS19" i="1"/>
  <c r="AT19" i="1" s="1"/>
  <c r="AP19" i="1"/>
  <c r="AQ19" i="1" s="1"/>
  <c r="AM19" i="1"/>
  <c r="AN19" i="1" s="1"/>
  <c r="AJ19" i="1"/>
  <c r="AK19" i="1" s="1"/>
  <c r="CR18" i="1"/>
  <c r="CS18" i="1" s="1"/>
  <c r="CO18" i="1"/>
  <c r="CP18" i="1" s="1"/>
  <c r="CL18" i="1"/>
  <c r="CM18" i="1" s="1"/>
  <c r="CI18" i="1"/>
  <c r="CJ18" i="1" s="1"/>
  <c r="CF18" i="1"/>
  <c r="CG18" i="1" s="1"/>
  <c r="CC18" i="1"/>
  <c r="CD18" i="1" s="1"/>
  <c r="BZ18" i="1"/>
  <c r="CA18" i="1" s="1"/>
  <c r="BW18" i="1"/>
  <c r="BX18" i="1" s="1"/>
  <c r="BT18" i="1"/>
  <c r="BU18" i="1" s="1"/>
  <c r="BQ18" i="1"/>
  <c r="BR18" i="1" s="1"/>
  <c r="BN18" i="1"/>
  <c r="BO18" i="1" s="1"/>
  <c r="BK18" i="1"/>
  <c r="BL18" i="1" s="1"/>
  <c r="BH18" i="1"/>
  <c r="BI18" i="1" s="1"/>
  <c r="BE18" i="1"/>
  <c r="BF18" i="1" s="1"/>
  <c r="BB18" i="1"/>
  <c r="BC18" i="1" s="1"/>
  <c r="AY18" i="1"/>
  <c r="AZ18" i="1" s="1"/>
  <c r="AV18" i="1"/>
  <c r="AW18" i="1" s="1"/>
  <c r="AS18" i="1"/>
  <c r="AT18" i="1" s="1"/>
  <c r="AP18" i="1"/>
  <c r="AQ18" i="1" s="1"/>
  <c r="AM18" i="1"/>
  <c r="AN18" i="1" s="1"/>
  <c r="AJ18" i="1"/>
  <c r="AK18" i="1" s="1"/>
  <c r="CR17" i="1"/>
  <c r="CS17" i="1" s="1"/>
  <c r="CO17" i="1"/>
  <c r="CP17" i="1" s="1"/>
  <c r="CL17" i="1"/>
  <c r="CM17" i="1" s="1"/>
  <c r="CI17" i="1"/>
  <c r="CJ17" i="1" s="1"/>
  <c r="CF17" i="1"/>
  <c r="CG17" i="1" s="1"/>
  <c r="CC17" i="1"/>
  <c r="CD17" i="1" s="1"/>
  <c r="BZ17" i="1"/>
  <c r="CA17" i="1" s="1"/>
  <c r="BW17" i="1"/>
  <c r="BX17" i="1" s="1"/>
  <c r="BT17" i="1"/>
  <c r="BU17" i="1" s="1"/>
  <c r="BQ17" i="1"/>
  <c r="BR17" i="1" s="1"/>
  <c r="BN17" i="1"/>
  <c r="BO17" i="1" s="1"/>
  <c r="BK17" i="1"/>
  <c r="BL17" i="1" s="1"/>
  <c r="BH17" i="1"/>
  <c r="BI17" i="1" s="1"/>
  <c r="BE17" i="1"/>
  <c r="BF17" i="1" s="1"/>
  <c r="BB17" i="1"/>
  <c r="BC17" i="1" s="1"/>
  <c r="AY17" i="1"/>
  <c r="AZ17" i="1" s="1"/>
  <c r="AV17" i="1"/>
  <c r="AW17" i="1" s="1"/>
  <c r="AS17" i="1"/>
  <c r="AT17" i="1" s="1"/>
  <c r="AP17" i="1"/>
  <c r="AQ17" i="1" s="1"/>
  <c r="AM17" i="1"/>
  <c r="AN17" i="1" s="1"/>
  <c r="AJ17" i="1"/>
  <c r="AK17" i="1" s="1"/>
  <c r="CR16" i="1"/>
  <c r="CS16" i="1" s="1"/>
  <c r="CO16" i="1"/>
  <c r="CP16" i="1" s="1"/>
  <c r="CL16" i="1"/>
  <c r="CM16" i="1" s="1"/>
  <c r="CI16" i="1"/>
  <c r="CJ16" i="1" s="1"/>
  <c r="CF16" i="1"/>
  <c r="CG16" i="1" s="1"/>
  <c r="CC16" i="1"/>
  <c r="CD16" i="1" s="1"/>
  <c r="BZ16" i="1"/>
  <c r="CA16" i="1" s="1"/>
  <c r="BW16" i="1"/>
  <c r="BX16" i="1" s="1"/>
  <c r="BT16" i="1"/>
  <c r="BU16" i="1" s="1"/>
  <c r="BQ16" i="1"/>
  <c r="BR16" i="1" s="1"/>
  <c r="BN16" i="1"/>
  <c r="BO16" i="1" s="1"/>
  <c r="BK16" i="1"/>
  <c r="BL16" i="1" s="1"/>
  <c r="BH16" i="1"/>
  <c r="BI16" i="1" s="1"/>
  <c r="BE16" i="1"/>
  <c r="BF16" i="1" s="1"/>
  <c r="BB16" i="1"/>
  <c r="BC16" i="1" s="1"/>
  <c r="AY16" i="1"/>
  <c r="AZ16" i="1" s="1"/>
  <c r="AV16" i="1"/>
  <c r="AW16" i="1" s="1"/>
  <c r="AS16" i="1"/>
  <c r="AT16" i="1" s="1"/>
  <c r="AP16" i="1"/>
  <c r="AQ16" i="1" s="1"/>
  <c r="AM16" i="1"/>
  <c r="AN16" i="1" s="1"/>
  <c r="AJ16" i="1"/>
  <c r="AK16" i="1" s="1"/>
  <c r="CR15" i="1"/>
  <c r="CS15" i="1" s="1"/>
  <c r="CO15" i="1"/>
  <c r="CP15" i="1" s="1"/>
  <c r="CL15" i="1"/>
  <c r="CM15" i="1" s="1"/>
  <c r="CI15" i="1"/>
  <c r="CJ15" i="1" s="1"/>
  <c r="CF15" i="1"/>
  <c r="CG15" i="1" s="1"/>
  <c r="CC15" i="1"/>
  <c r="CD15" i="1" s="1"/>
  <c r="BZ15" i="1"/>
  <c r="CA15" i="1" s="1"/>
  <c r="BW15" i="1"/>
  <c r="BX15" i="1" s="1"/>
  <c r="BT15" i="1"/>
  <c r="BU15" i="1" s="1"/>
  <c r="BQ15" i="1"/>
  <c r="BR15" i="1" s="1"/>
  <c r="BN15" i="1"/>
  <c r="BO15" i="1" s="1"/>
  <c r="BK15" i="1"/>
  <c r="BL15" i="1" s="1"/>
  <c r="BH15" i="1"/>
  <c r="BI15" i="1" s="1"/>
  <c r="BE15" i="1"/>
  <c r="BF15" i="1" s="1"/>
  <c r="BB15" i="1"/>
  <c r="BC15" i="1" s="1"/>
  <c r="AY15" i="1"/>
  <c r="AZ15" i="1" s="1"/>
  <c r="AV15" i="1"/>
  <c r="AW15" i="1" s="1"/>
  <c r="AS15" i="1"/>
  <c r="AT15" i="1" s="1"/>
  <c r="AP15" i="1"/>
  <c r="AQ15" i="1" s="1"/>
  <c r="AM15" i="1"/>
  <c r="AN15" i="1" s="1"/>
  <c r="AJ15" i="1"/>
  <c r="AK15" i="1" s="1"/>
  <c r="CR14" i="1"/>
  <c r="CS14" i="1" s="1"/>
  <c r="CO14" i="1"/>
  <c r="CP14" i="1" s="1"/>
  <c r="CL14" i="1"/>
  <c r="CM14" i="1" s="1"/>
  <c r="CI14" i="1"/>
  <c r="CJ14" i="1" s="1"/>
  <c r="CF14" i="1"/>
  <c r="CG14" i="1" s="1"/>
  <c r="CC14" i="1"/>
  <c r="CD14" i="1" s="1"/>
  <c r="BZ14" i="1"/>
  <c r="CA14" i="1" s="1"/>
  <c r="BW14" i="1"/>
  <c r="BX14" i="1" s="1"/>
  <c r="BT14" i="1"/>
  <c r="BU14" i="1" s="1"/>
  <c r="BQ14" i="1"/>
  <c r="BR14" i="1" s="1"/>
  <c r="BN14" i="1"/>
  <c r="BO14" i="1" s="1"/>
  <c r="BK14" i="1"/>
  <c r="BL14" i="1" s="1"/>
  <c r="BH14" i="1"/>
  <c r="BI14" i="1" s="1"/>
  <c r="BE14" i="1"/>
  <c r="BF14" i="1" s="1"/>
  <c r="BB14" i="1"/>
  <c r="BC14" i="1" s="1"/>
  <c r="AY14" i="1"/>
  <c r="AZ14" i="1" s="1"/>
  <c r="AV14" i="1"/>
  <c r="AW14" i="1" s="1"/>
  <c r="AS14" i="1"/>
  <c r="AT14" i="1" s="1"/>
  <c r="AP14" i="1"/>
  <c r="AQ14" i="1" s="1"/>
  <c r="AM14" i="1"/>
  <c r="AN14" i="1" s="1"/>
  <c r="AJ14" i="1"/>
  <c r="AK14" i="1" s="1"/>
  <c r="CR13" i="1"/>
  <c r="CS13" i="1" s="1"/>
  <c r="CO13" i="1"/>
  <c r="CP13" i="1" s="1"/>
  <c r="CL13" i="1"/>
  <c r="CM13" i="1" s="1"/>
  <c r="CI13" i="1"/>
  <c r="CJ13" i="1" s="1"/>
  <c r="CF13" i="1"/>
  <c r="CG13" i="1" s="1"/>
  <c r="CC13" i="1"/>
  <c r="CD13" i="1" s="1"/>
  <c r="BZ13" i="1"/>
  <c r="CA13" i="1" s="1"/>
  <c r="BW13" i="1"/>
  <c r="BX13" i="1" s="1"/>
  <c r="BT13" i="1"/>
  <c r="BU13" i="1" s="1"/>
  <c r="BQ13" i="1"/>
  <c r="BR13" i="1" s="1"/>
  <c r="BN13" i="1"/>
  <c r="BO13" i="1" s="1"/>
  <c r="BK13" i="1"/>
  <c r="BL13" i="1" s="1"/>
  <c r="BH13" i="1"/>
  <c r="BI13" i="1" s="1"/>
  <c r="BE13" i="1"/>
  <c r="BF13" i="1" s="1"/>
  <c r="BB13" i="1"/>
  <c r="BC13" i="1" s="1"/>
  <c r="AY13" i="1"/>
  <c r="AZ13" i="1" s="1"/>
  <c r="AV13" i="1"/>
  <c r="AW13" i="1" s="1"/>
  <c r="AS13" i="1"/>
  <c r="AT13" i="1" s="1"/>
  <c r="AP13" i="1"/>
  <c r="AQ13" i="1" s="1"/>
  <c r="AM13" i="1"/>
  <c r="AN13" i="1" s="1"/>
  <c r="AJ13" i="1"/>
  <c r="AK13" i="1" s="1"/>
  <c r="CR12" i="1"/>
  <c r="CS12" i="1" s="1"/>
  <c r="CO12" i="1"/>
  <c r="CP12" i="1" s="1"/>
  <c r="CL12" i="1"/>
  <c r="CM12" i="1" s="1"/>
  <c r="CI12" i="1"/>
  <c r="CJ12" i="1" s="1"/>
  <c r="CF12" i="1"/>
  <c r="CG12" i="1" s="1"/>
  <c r="CC12" i="1"/>
  <c r="CD12" i="1" s="1"/>
  <c r="BZ12" i="1"/>
  <c r="CA12" i="1" s="1"/>
  <c r="BW12" i="1"/>
  <c r="BX12" i="1" s="1"/>
  <c r="BT12" i="1"/>
  <c r="BU12" i="1" s="1"/>
  <c r="BQ12" i="1"/>
  <c r="BR12" i="1" s="1"/>
  <c r="BN12" i="1"/>
  <c r="BO12" i="1" s="1"/>
  <c r="BK12" i="1"/>
  <c r="BL12" i="1" s="1"/>
  <c r="BH12" i="1"/>
  <c r="BI12" i="1" s="1"/>
  <c r="BE12" i="1"/>
  <c r="BF12" i="1" s="1"/>
  <c r="BB12" i="1"/>
  <c r="BC12" i="1" s="1"/>
  <c r="AY12" i="1"/>
  <c r="AZ12" i="1" s="1"/>
  <c r="AV12" i="1"/>
  <c r="AW12" i="1" s="1"/>
  <c r="AS12" i="1"/>
  <c r="AT12" i="1" s="1"/>
  <c r="AP12" i="1"/>
  <c r="AQ12" i="1" s="1"/>
  <c r="AM12" i="1"/>
  <c r="AN12" i="1" s="1"/>
  <c r="AJ12" i="1"/>
  <c r="AK12" i="1" s="1"/>
  <c r="CR11" i="1"/>
  <c r="CS11" i="1" s="1"/>
  <c r="CO11" i="1"/>
  <c r="CP11" i="1" s="1"/>
  <c r="CL11" i="1"/>
  <c r="CM11" i="1" s="1"/>
  <c r="CI11" i="1"/>
  <c r="CJ11" i="1" s="1"/>
  <c r="CF11" i="1"/>
  <c r="CG11" i="1" s="1"/>
  <c r="CC11" i="1"/>
  <c r="CD11" i="1" s="1"/>
  <c r="BZ11" i="1"/>
  <c r="CA11" i="1" s="1"/>
  <c r="BW11" i="1"/>
  <c r="BX11" i="1" s="1"/>
  <c r="BT11" i="1"/>
  <c r="BU11" i="1" s="1"/>
  <c r="BQ11" i="1"/>
  <c r="BR11" i="1" s="1"/>
  <c r="BN11" i="1"/>
  <c r="BO11" i="1" s="1"/>
  <c r="BK11" i="1"/>
  <c r="BL11" i="1" s="1"/>
  <c r="BH11" i="1"/>
  <c r="BI11" i="1" s="1"/>
  <c r="BE11" i="1"/>
  <c r="BF11" i="1" s="1"/>
  <c r="BB11" i="1"/>
  <c r="BC11" i="1" s="1"/>
  <c r="AY11" i="1"/>
  <c r="AZ11" i="1" s="1"/>
  <c r="AV11" i="1"/>
  <c r="AW11" i="1" s="1"/>
  <c r="AS11" i="1"/>
  <c r="AT11" i="1" s="1"/>
  <c r="AP11" i="1"/>
  <c r="AQ11" i="1" s="1"/>
  <c r="AM11" i="1"/>
  <c r="AN11" i="1" s="1"/>
  <c r="AJ11" i="1"/>
  <c r="AK11" i="1" s="1"/>
  <c r="CR10" i="1"/>
  <c r="CS10" i="1" s="1"/>
  <c r="CO10" i="1"/>
  <c r="CP10" i="1" s="1"/>
  <c r="CL10" i="1"/>
  <c r="CM10" i="1" s="1"/>
  <c r="CI10" i="1"/>
  <c r="CJ10" i="1" s="1"/>
  <c r="CF10" i="1"/>
  <c r="CG10" i="1" s="1"/>
  <c r="CC10" i="1"/>
  <c r="CD10" i="1" s="1"/>
  <c r="BZ10" i="1"/>
  <c r="CA10" i="1" s="1"/>
  <c r="BW10" i="1"/>
  <c r="BX10" i="1" s="1"/>
  <c r="BT10" i="1"/>
  <c r="BU10" i="1" s="1"/>
  <c r="BQ10" i="1"/>
  <c r="BR10" i="1" s="1"/>
  <c r="BN10" i="1"/>
  <c r="BO10" i="1" s="1"/>
  <c r="BK10" i="1"/>
  <c r="BL10" i="1" s="1"/>
  <c r="BH10" i="1"/>
  <c r="BI10" i="1" s="1"/>
  <c r="BE10" i="1"/>
  <c r="BF10" i="1" s="1"/>
  <c r="BB10" i="1"/>
  <c r="BC10" i="1" s="1"/>
  <c r="AY10" i="1"/>
  <c r="AZ10" i="1" s="1"/>
  <c r="AV10" i="1"/>
  <c r="AW10" i="1" s="1"/>
  <c r="AS10" i="1"/>
  <c r="AT10" i="1" s="1"/>
  <c r="AP10" i="1"/>
  <c r="AQ10" i="1" s="1"/>
  <c r="AM10" i="1"/>
  <c r="AN10" i="1" s="1"/>
  <c r="AJ10" i="1"/>
  <c r="AK10" i="1" s="1"/>
  <c r="CR9" i="1"/>
  <c r="CS9" i="1" s="1"/>
  <c r="CO9" i="1"/>
  <c r="CP9" i="1" s="1"/>
  <c r="CL9" i="1"/>
  <c r="CM9" i="1" s="1"/>
  <c r="CI9" i="1"/>
  <c r="CJ9" i="1" s="1"/>
  <c r="CF9" i="1"/>
  <c r="CG9" i="1" s="1"/>
  <c r="CC9" i="1"/>
  <c r="CD9" i="1" s="1"/>
  <c r="BZ9" i="1"/>
  <c r="CA9" i="1" s="1"/>
  <c r="BW9" i="1"/>
  <c r="BX9" i="1" s="1"/>
  <c r="BT9" i="1"/>
  <c r="BU9" i="1" s="1"/>
  <c r="BQ9" i="1"/>
  <c r="BR9" i="1" s="1"/>
  <c r="BN9" i="1"/>
  <c r="BO9" i="1" s="1"/>
  <c r="BK9" i="1"/>
  <c r="BL9" i="1" s="1"/>
  <c r="BH9" i="1"/>
  <c r="BI9" i="1" s="1"/>
  <c r="BE9" i="1"/>
  <c r="BF9" i="1" s="1"/>
  <c r="BB9" i="1"/>
  <c r="BC9" i="1" s="1"/>
  <c r="AY9" i="1"/>
  <c r="AZ9" i="1" s="1"/>
  <c r="AV9" i="1"/>
  <c r="AW9" i="1" s="1"/>
  <c r="AS9" i="1"/>
  <c r="AT9" i="1" s="1"/>
  <c r="AP9" i="1"/>
  <c r="AQ9" i="1" s="1"/>
  <c r="AM9" i="1"/>
  <c r="AN9" i="1" s="1"/>
  <c r="AJ9" i="1"/>
  <c r="AK9" i="1" s="1"/>
  <c r="CR8" i="1"/>
  <c r="CS8" i="1" s="1"/>
  <c r="CO8" i="1"/>
  <c r="CP8" i="1" s="1"/>
  <c r="CL8" i="1"/>
  <c r="CM8" i="1" s="1"/>
  <c r="CI8" i="1"/>
  <c r="CJ8" i="1" s="1"/>
  <c r="CF8" i="1"/>
  <c r="CG8" i="1" s="1"/>
  <c r="CC8" i="1"/>
  <c r="CD8" i="1" s="1"/>
  <c r="BZ8" i="1"/>
  <c r="CA8" i="1" s="1"/>
  <c r="BW8" i="1"/>
  <c r="BX8" i="1" s="1"/>
  <c r="BT8" i="1"/>
  <c r="BU8" i="1" s="1"/>
  <c r="BQ8" i="1"/>
  <c r="BR8" i="1" s="1"/>
  <c r="BN8" i="1"/>
  <c r="BO8" i="1" s="1"/>
  <c r="BK8" i="1"/>
  <c r="BL8" i="1" s="1"/>
  <c r="BH8" i="1"/>
  <c r="BI8" i="1" s="1"/>
  <c r="BE8" i="1"/>
  <c r="BF8" i="1" s="1"/>
  <c r="BB8" i="1"/>
  <c r="BC8" i="1" s="1"/>
  <c r="AY8" i="1"/>
  <c r="AZ8" i="1" s="1"/>
  <c r="AV8" i="1"/>
  <c r="AW8" i="1" s="1"/>
  <c r="AS8" i="1"/>
  <c r="AT8" i="1" s="1"/>
  <c r="AP8" i="1"/>
  <c r="AQ8" i="1" s="1"/>
  <c r="AM8" i="1"/>
  <c r="AN8" i="1" s="1"/>
  <c r="AJ8" i="1"/>
  <c r="AK8" i="1" s="1"/>
  <c r="CR7" i="1"/>
  <c r="CS7" i="1" s="1"/>
  <c r="CO7" i="1"/>
  <c r="CP7" i="1" s="1"/>
  <c r="CL7" i="1"/>
  <c r="CM7" i="1" s="1"/>
  <c r="CI7" i="1"/>
  <c r="CJ7" i="1" s="1"/>
  <c r="CF7" i="1"/>
  <c r="CG7" i="1" s="1"/>
  <c r="CC7" i="1"/>
  <c r="CD7" i="1" s="1"/>
  <c r="BZ7" i="1"/>
  <c r="CA7" i="1" s="1"/>
  <c r="BW7" i="1"/>
  <c r="BX7" i="1" s="1"/>
  <c r="BT7" i="1"/>
  <c r="BU7" i="1" s="1"/>
  <c r="BQ7" i="1"/>
  <c r="BR7" i="1" s="1"/>
  <c r="BN7" i="1"/>
  <c r="BO7" i="1" s="1"/>
  <c r="BK7" i="1"/>
  <c r="BL7" i="1" s="1"/>
  <c r="BH7" i="1"/>
  <c r="BI7" i="1" s="1"/>
  <c r="BE7" i="1"/>
  <c r="BF7" i="1" s="1"/>
  <c r="BB7" i="1"/>
  <c r="BC7" i="1" s="1"/>
  <c r="AY7" i="1"/>
  <c r="AZ7" i="1" s="1"/>
  <c r="AV7" i="1"/>
  <c r="AW7" i="1" s="1"/>
  <c r="AS7" i="1"/>
  <c r="AT7" i="1" s="1"/>
  <c r="AP7" i="1"/>
  <c r="AQ7" i="1" s="1"/>
  <c r="AM7" i="1"/>
  <c r="AN7" i="1" s="1"/>
  <c r="AJ7" i="1"/>
  <c r="AK7" i="1" s="1"/>
  <c r="CR6" i="1"/>
  <c r="CS6" i="1" s="1"/>
  <c r="CO6" i="1"/>
  <c r="CP6" i="1" s="1"/>
  <c r="CL6" i="1"/>
  <c r="CM6" i="1" s="1"/>
  <c r="CI6" i="1"/>
  <c r="CJ6" i="1" s="1"/>
  <c r="CF6" i="1"/>
  <c r="CG6" i="1" s="1"/>
  <c r="CC6" i="1"/>
  <c r="CD6" i="1" s="1"/>
  <c r="BZ6" i="1"/>
  <c r="CA6" i="1" s="1"/>
  <c r="BW6" i="1"/>
  <c r="BX6" i="1" s="1"/>
  <c r="BT6" i="1"/>
  <c r="BU6" i="1" s="1"/>
  <c r="BQ6" i="1"/>
  <c r="BR6" i="1" s="1"/>
  <c r="BN6" i="1"/>
  <c r="BO6" i="1" s="1"/>
  <c r="BK6" i="1"/>
  <c r="BL6" i="1" s="1"/>
  <c r="BH6" i="1"/>
  <c r="BI6" i="1" s="1"/>
  <c r="BE6" i="1"/>
  <c r="BF6" i="1" s="1"/>
  <c r="BB6" i="1"/>
  <c r="BC6" i="1" s="1"/>
  <c r="AY6" i="1"/>
  <c r="AZ6" i="1" s="1"/>
  <c r="AV6" i="1"/>
  <c r="AW6" i="1" s="1"/>
  <c r="AS6" i="1"/>
  <c r="AT6" i="1" s="1"/>
  <c r="AP6" i="1"/>
  <c r="AQ6" i="1" s="1"/>
  <c r="AM6" i="1"/>
  <c r="AN6" i="1" s="1"/>
  <c r="AJ6" i="1"/>
  <c r="AK6" i="1" s="1"/>
  <c r="CR5" i="1"/>
  <c r="CS5" i="1" s="1"/>
  <c r="CO5" i="1"/>
  <c r="CP5" i="1" s="1"/>
  <c r="CL5" i="1"/>
  <c r="CM5" i="1" s="1"/>
  <c r="CI5" i="1"/>
  <c r="CJ5" i="1" s="1"/>
  <c r="CF5" i="1"/>
  <c r="CG5" i="1" s="1"/>
  <c r="CC5" i="1"/>
  <c r="CD5" i="1" s="1"/>
  <c r="BZ5" i="1"/>
  <c r="CA5" i="1" s="1"/>
  <c r="BW5" i="1"/>
  <c r="BX5" i="1" s="1"/>
  <c r="BT5" i="1"/>
  <c r="BU5" i="1" s="1"/>
  <c r="BQ5" i="1"/>
  <c r="BR5" i="1" s="1"/>
  <c r="BN5" i="1"/>
  <c r="BO5" i="1" s="1"/>
  <c r="BK5" i="1"/>
  <c r="BL5" i="1" s="1"/>
  <c r="BH5" i="1"/>
  <c r="BI5" i="1" s="1"/>
  <c r="BE5" i="1"/>
  <c r="BF5" i="1" s="1"/>
  <c r="BB5" i="1"/>
  <c r="BC5" i="1" s="1"/>
  <c r="AY5" i="1"/>
  <c r="AZ5" i="1" s="1"/>
  <c r="AV5" i="1"/>
  <c r="AW5" i="1" s="1"/>
  <c r="AS5" i="1"/>
  <c r="AT5" i="1" s="1"/>
  <c r="AP5" i="1"/>
  <c r="AQ5" i="1" s="1"/>
  <c r="AM5" i="1"/>
  <c r="AN5" i="1" s="1"/>
  <c r="AJ5" i="1"/>
  <c r="AK5" i="1" s="1"/>
  <c r="CR4" i="1"/>
  <c r="CS4" i="1" s="1"/>
  <c r="CO4" i="1"/>
  <c r="CP4" i="1" s="1"/>
  <c r="CL4" i="1"/>
  <c r="CM4" i="1" s="1"/>
  <c r="CI4" i="1"/>
  <c r="CJ4" i="1" s="1"/>
  <c r="CF4" i="1"/>
  <c r="CG4" i="1" s="1"/>
  <c r="CC4" i="1"/>
  <c r="CD4" i="1" s="1"/>
  <c r="BZ4" i="1"/>
  <c r="CA4" i="1" s="1"/>
  <c r="BW4" i="1"/>
  <c r="BX4" i="1" s="1"/>
  <c r="BT4" i="1"/>
  <c r="BU4" i="1" s="1"/>
  <c r="BQ4" i="1"/>
  <c r="BR4" i="1" s="1"/>
  <c r="BN4" i="1"/>
  <c r="BO4" i="1" s="1"/>
  <c r="BK4" i="1"/>
  <c r="BL4" i="1" s="1"/>
  <c r="BH4" i="1"/>
  <c r="BI4" i="1" s="1"/>
  <c r="BE4" i="1"/>
  <c r="BF4" i="1" s="1"/>
  <c r="BB4" i="1"/>
  <c r="BC4" i="1" s="1"/>
  <c r="AY4" i="1"/>
  <c r="AZ4" i="1" s="1"/>
  <c r="AV4" i="1"/>
  <c r="AW4" i="1" s="1"/>
  <c r="AS4" i="1"/>
  <c r="AT4" i="1" s="1"/>
  <c r="AP4" i="1"/>
  <c r="AQ4" i="1" s="1"/>
  <c r="AM4" i="1"/>
  <c r="AN4" i="1" s="1"/>
  <c r="AJ4" i="1"/>
  <c r="AK4" i="1" s="1"/>
  <c r="CR3" i="1"/>
  <c r="CS3" i="1" s="1"/>
  <c r="CO3" i="1"/>
  <c r="CP3" i="1" s="1"/>
  <c r="CL3" i="1"/>
  <c r="CM3" i="1" s="1"/>
  <c r="CI3" i="1"/>
  <c r="CJ3" i="1" s="1"/>
  <c r="CF3" i="1"/>
  <c r="CG3" i="1" s="1"/>
  <c r="CC3" i="1"/>
  <c r="CD3" i="1" s="1"/>
  <c r="BZ3" i="1"/>
  <c r="CA3" i="1" s="1"/>
  <c r="BW3" i="1"/>
  <c r="BX3" i="1" s="1"/>
  <c r="BT3" i="1"/>
  <c r="BU3" i="1" s="1"/>
  <c r="BQ3" i="1"/>
  <c r="BR3" i="1" s="1"/>
  <c r="BN3" i="1"/>
  <c r="BO3" i="1" s="1"/>
  <c r="BK3" i="1"/>
  <c r="BL3" i="1" s="1"/>
  <c r="BH3" i="1"/>
  <c r="BI3" i="1" s="1"/>
  <c r="BE3" i="1"/>
  <c r="BF3" i="1" s="1"/>
  <c r="BB3" i="1"/>
  <c r="BC3" i="1" s="1"/>
  <c r="AY3" i="1"/>
  <c r="AZ3" i="1" s="1"/>
  <c r="AV3" i="1"/>
  <c r="AW3" i="1" s="1"/>
  <c r="AS3" i="1"/>
  <c r="AT3" i="1" s="1"/>
  <c r="AP3" i="1"/>
  <c r="AQ3" i="1" s="1"/>
  <c r="AM3" i="1"/>
  <c r="AN3" i="1" s="1"/>
  <c r="AJ3" i="1"/>
  <c r="AK3" i="1" s="1"/>
  <c r="L52" i="1"/>
  <c r="L53" i="1" l="1"/>
  <c r="L51" i="1"/>
  <c r="L49" i="1"/>
  <c r="L43" i="1"/>
  <c r="L46" i="1"/>
  <c r="L47" i="1"/>
  <c r="L42" i="1"/>
  <c r="L37" i="1"/>
  <c r="L33" i="1"/>
  <c r="L32" i="1"/>
  <c r="L28" i="1"/>
  <c r="L27" i="1"/>
  <c r="L26" i="1"/>
  <c r="L25" i="1"/>
  <c r="L17" i="1"/>
  <c r="L18" i="1"/>
  <c r="L16" i="1"/>
  <c r="L23" i="1"/>
  <c r="L19" i="1"/>
  <c r="L14" i="1"/>
  <c r="L12" i="1"/>
  <c r="L5" i="1"/>
</calcChain>
</file>

<file path=xl/sharedStrings.xml><?xml version="1.0" encoding="utf-8"?>
<sst xmlns="http://schemas.openxmlformats.org/spreadsheetml/2006/main" count="1073" uniqueCount="606">
  <si>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</si>
  <si>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</si>
  <si>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</si>
  <si>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</si>
  <si>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</si>
  <si>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</si>
  <si>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</si>
  <si>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</si>
  <si>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</si>
  <si>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</si>
  <si>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</si>
  <si>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</si>
  <si>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</si>
  <si>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</si>
  <si>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</si>
  <si>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</si>
  <si>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</si>
  <si>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</si>
  <si>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</si>
  <si>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</si>
  <si>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</si>
  <si>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</si>
  <si>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</si>
  <si>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</si>
  <si>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</si>
  <si>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</si>
  <si>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</si>
  <si>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</si>
  <si>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</si>
  <si>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</si>
  <si>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</si>
  <si>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</si>
  <si>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</si>
  <si>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</si>
  <si>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33.35</t>
  </si>
  <si>
    <t>B</t>
  </si>
  <si>
    <t>1</t>
  </si>
  <si>
    <t>2</t>
  </si>
  <si>
    <t>3</t>
  </si>
  <si>
    <t>CO1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</si>
  <si>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</si>
  <si>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</si>
  <si>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</si>
  <si>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</si>
  <si>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</si>
  <si>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</si>
  <si>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</si>
  <si>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</si>
  <si>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</si>
  <si>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</si>
  <si>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</si>
  <si>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</t>
  </si>
  <si>
    <t>D</t>
  </si>
  <si>
    <t>15</t>
  </si>
  <si>
    <t>16</t>
  </si>
  <si>
    <t>300 mg</t>
  </si>
  <si>
    <t>200 mg</t>
  </si>
  <si>
    <t>fla</t>
  </si>
  <si>
    <t>CPR</t>
  </si>
  <si>
    <t>CO7</t>
  </si>
  <si>
    <t>COMPRESSE</t>
  </si>
  <si>
    <t>compresse</t>
  </si>
  <si>
    <t>FLACONE</t>
  </si>
  <si>
    <t>FIA</t>
  </si>
  <si>
    <t>FL2</t>
  </si>
  <si>
    <t>ALMIRALL SPA</t>
  </si>
  <si>
    <t>06037901003</t>
  </si>
  <si>
    <t>Via Messina Torre C ? ,38 ,MILANO ,MI</t>
  </si>
  <si>
    <t>0234618604</t>
  </si>
  <si>
    <t>almirall@legalmail.it</t>
  </si>
  <si>
    <t>compressa</t>
  </si>
  <si>
    <t>SIRINGA</t>
  </si>
  <si>
    <t>SI8</t>
  </si>
  <si>
    <t>H</t>
  </si>
  <si>
    <t>Ex-factory</t>
  </si>
  <si>
    <t>33,35</t>
  </si>
  <si>
    <t>EX FACTORY</t>
  </si>
  <si>
    <t>22</t>
  </si>
  <si>
    <t>NESSUNA</t>
  </si>
  <si>
    <t>NA</t>
  </si>
  <si>
    <t>A0176262A1</t>
  </si>
  <si>
    <t>Enfortumab Vedotin</t>
  </si>
  <si>
    <t>050008010</t>
  </si>
  <si>
    <t>L01FX13</t>
  </si>
  <si>
    <t>20 mg</t>
  </si>
  <si>
    <t>050008022</t>
  </si>
  <si>
    <t>30 mg</t>
  </si>
  <si>
    <t>A017633D58</t>
  </si>
  <si>
    <t>Etonogestrel</t>
  </si>
  <si>
    <t>034352017</t>
  </si>
  <si>
    <t>G03AC08</t>
  </si>
  <si>
    <t>68mg</t>
  </si>
  <si>
    <t>A01763924F</t>
  </si>
  <si>
    <t>Efgartigimod alfa</t>
  </si>
  <si>
    <t>050235011</t>
  </si>
  <si>
    <t>L04AA58</t>
  </si>
  <si>
    <t>MG/ML</t>
  </si>
  <si>
    <t>A01763D59B</t>
  </si>
  <si>
    <t>lenvatinib</t>
  </si>
  <si>
    <t>045060011</t>
  </si>
  <si>
    <t>L01EX08</t>
  </si>
  <si>
    <t>4 MG</t>
  </si>
  <si>
    <t>045060023</t>
  </si>
  <si>
    <t>10 MG</t>
  </si>
  <si>
    <t>A017643A8D</t>
  </si>
  <si>
    <t>UPADACITINIB</t>
  </si>
  <si>
    <t>048399012</t>
  </si>
  <si>
    <t>L04AA44</t>
  </si>
  <si>
    <t>15 mg</t>
  </si>
  <si>
    <t>048399063</t>
  </si>
  <si>
    <t>048399101</t>
  </si>
  <si>
    <t>45 mg</t>
  </si>
  <si>
    <t>A017650549</t>
  </si>
  <si>
    <t>Carbossimaltosio ferrico</t>
  </si>
  <si>
    <t>040251035</t>
  </si>
  <si>
    <t>B03AC</t>
  </si>
  <si>
    <t>50mg/10ml</t>
  </si>
  <si>
    <t>040251023</t>
  </si>
  <si>
    <t>50mg/2ml</t>
  </si>
  <si>
    <t>A017657B0E</t>
  </si>
  <si>
    <t>Siltuximax</t>
  </si>
  <si>
    <t>043447010</t>
  </si>
  <si>
    <t>L04AC11</t>
  </si>
  <si>
    <t>100 MG</t>
  </si>
  <si>
    <t>043447022</t>
  </si>
  <si>
    <t>400 MG</t>
  </si>
  <si>
    <t>A01766FEDB</t>
  </si>
  <si>
    <t>Nusinersen</t>
  </si>
  <si>
    <t>045426018</t>
  </si>
  <si>
    <t>M09AX07</t>
  </si>
  <si>
    <t>12MG</t>
  </si>
  <si>
    <t>A0176742FF</t>
  </si>
  <si>
    <t>Fluoruracile</t>
  </si>
  <si>
    <t>046491015</t>
  </si>
  <si>
    <t>L01BC02</t>
  </si>
  <si>
    <t>20 g</t>
  </si>
  <si>
    <t>A01767971E</t>
  </si>
  <si>
    <t>GEMTUZUMAB OZOGAMICINA</t>
  </si>
  <si>
    <t>046485013</t>
  </si>
  <si>
    <t>L01FX02</t>
  </si>
  <si>
    <t>5 mg</t>
  </si>
  <si>
    <t>A01767EB3D</t>
  </si>
  <si>
    <t>AMPICILLINA  E SULBACTAM</t>
  </si>
  <si>
    <t>036624029</t>
  </si>
  <si>
    <t>J01CR01</t>
  </si>
  <si>
    <t>500+250MG</t>
  </si>
  <si>
    <t>036624094</t>
  </si>
  <si>
    <t>2G + 1G</t>
  </si>
  <si>
    <t>036624070</t>
  </si>
  <si>
    <t>1G + 500MG</t>
  </si>
  <si>
    <t>A017684034</t>
  </si>
  <si>
    <t>LANADELUMAB</t>
  </si>
  <si>
    <t>047417047</t>
  </si>
  <si>
    <t>B06AC05</t>
  </si>
  <si>
    <t>A01768B5F9</t>
  </si>
  <si>
    <t>FOSFOMICINA DISODICA</t>
  </si>
  <si>
    <t>043646049</t>
  </si>
  <si>
    <t>J01XX01</t>
  </si>
  <si>
    <t>40mg/ml</t>
  </si>
  <si>
    <t>043646052</t>
  </si>
  <si>
    <t>A017691AEB</t>
  </si>
  <si>
    <t>Mogamulizumab</t>
  </si>
  <si>
    <t>047420017</t>
  </si>
  <si>
    <t>L01XC25</t>
  </si>
  <si>
    <t>20MG/5ML</t>
  </si>
  <si>
    <t>A017699188</t>
  </si>
  <si>
    <t>Mifepristone</t>
  </si>
  <si>
    <t>038704033</t>
  </si>
  <si>
    <t>G03XB01</t>
  </si>
  <si>
    <t>600 MCG</t>
  </si>
  <si>
    <t>17</t>
  </si>
  <si>
    <t>A0176A39C6</t>
  </si>
  <si>
    <t>Misoprostolo</t>
  </si>
  <si>
    <t>041926041</t>
  </si>
  <si>
    <t>G02AD06</t>
  </si>
  <si>
    <t>400 MCG</t>
  </si>
  <si>
    <t>18</t>
  </si>
  <si>
    <t>A0176E6113</t>
  </si>
  <si>
    <t>lenacapavir</t>
  </si>
  <si>
    <t>050232014</t>
  </si>
  <si>
    <t>J05AX31</t>
  </si>
  <si>
    <t>300MG</t>
  </si>
  <si>
    <t>050232026</t>
  </si>
  <si>
    <t>309MG/ML</t>
  </si>
  <si>
    <t>19</t>
  </si>
  <si>
    <t>A0176EC605</t>
  </si>
  <si>
    <t>RISANKIZUMAB</t>
  </si>
  <si>
    <t>047821044</t>
  </si>
  <si>
    <t>L04AC18</t>
  </si>
  <si>
    <t>600 mg</t>
  </si>
  <si>
    <t>047821057</t>
  </si>
  <si>
    <t>360 mg</t>
  </si>
  <si>
    <t>20</t>
  </si>
  <si>
    <t>A0176F8FE9</t>
  </si>
  <si>
    <t>REMDESIVIR</t>
  </si>
  <si>
    <t>048854020</t>
  </si>
  <si>
    <t>J05AB16</t>
  </si>
  <si>
    <t>100MG</t>
  </si>
  <si>
    <t>21</t>
  </si>
  <si>
    <t>A0177276B5</t>
  </si>
  <si>
    <t>Baclofene</t>
  </si>
  <si>
    <t>040646010</t>
  </si>
  <si>
    <t>M03BX01</t>
  </si>
  <si>
    <t>0,05 mg1ml</t>
  </si>
  <si>
    <t>040646034</t>
  </si>
  <si>
    <t>10 mg/5 ml</t>
  </si>
  <si>
    <t>040646046</t>
  </si>
  <si>
    <t>40mg/20 ml</t>
  </si>
  <si>
    <t>040646022</t>
  </si>
  <si>
    <t>10mg/20 m</t>
  </si>
  <si>
    <t>A017740B55</t>
  </si>
  <si>
    <t>Eptinezumab</t>
  </si>
  <si>
    <t>049879012</t>
  </si>
  <si>
    <t>N02CD05</t>
  </si>
  <si>
    <t>23</t>
  </si>
  <si>
    <t>A01774D611</t>
  </si>
  <si>
    <t>Relugolix+estradiolo+noretisterone acetato</t>
  </si>
  <si>
    <t>049616016</t>
  </si>
  <si>
    <t>H01CC54</t>
  </si>
  <si>
    <t>40/1/0,5mg</t>
  </si>
  <si>
    <t>24</t>
  </si>
  <si>
    <t>A017754BD6</t>
  </si>
  <si>
    <t>VERICIGUAT</t>
  </si>
  <si>
    <t>049614011</t>
  </si>
  <si>
    <t>C01DX22</t>
  </si>
  <si>
    <t>2,5</t>
  </si>
  <si>
    <t>049614124</t>
  </si>
  <si>
    <t>049614249</t>
  </si>
  <si>
    <t>25</t>
  </si>
  <si>
    <t>A0177605BF</t>
  </si>
  <si>
    <t>Ceftarolina fosamil</t>
  </si>
  <si>
    <t>042352017</t>
  </si>
  <si>
    <t>J01DI02</t>
  </si>
  <si>
    <t>600</t>
  </si>
  <si>
    <t>26</t>
  </si>
  <si>
    <t>A01776490B</t>
  </si>
  <si>
    <t>Tofacitinib</t>
  </si>
  <si>
    <t>045320049</t>
  </si>
  <si>
    <t>L04AA29</t>
  </si>
  <si>
    <t>5 MG</t>
  </si>
  <si>
    <t>27</t>
  </si>
  <si>
    <t>A01776ADFD</t>
  </si>
  <si>
    <t>Maribavir</t>
  </si>
  <si>
    <t>050317027</t>
  </si>
  <si>
    <t>J05AX10</t>
  </si>
  <si>
    <t>28</t>
  </si>
  <si>
    <t>A01776E14E</t>
  </si>
  <si>
    <t>Trastuzumab deruxtecan</t>
  </si>
  <si>
    <t>049328014</t>
  </si>
  <si>
    <t>L01FD04</t>
  </si>
  <si>
    <t>29</t>
  </si>
  <si>
    <t>A01777356D</t>
  </si>
  <si>
    <t>Voclosporina</t>
  </si>
  <si>
    <t>050355015</t>
  </si>
  <si>
    <t>L04AD03</t>
  </si>
  <si>
    <t>7,9MG</t>
  </si>
  <si>
    <t>30</t>
  </si>
  <si>
    <t>A0177767E6</t>
  </si>
  <si>
    <t>Fostemsavir</t>
  </si>
  <si>
    <t>049362015</t>
  </si>
  <si>
    <t>J05AX29</t>
  </si>
  <si>
    <t>600 MG</t>
  </si>
  <si>
    <t>31</t>
  </si>
  <si>
    <t>A0177821CF</t>
  </si>
  <si>
    <t>ORITAVANCINA</t>
  </si>
  <si>
    <t>044015016</t>
  </si>
  <si>
    <t>J01XA05</t>
  </si>
  <si>
    <t>400mg</t>
  </si>
  <si>
    <t>33</t>
  </si>
  <si>
    <t>A017791E2C</t>
  </si>
  <si>
    <t>Metilergometrina</t>
  </si>
  <si>
    <t>004225037</t>
  </si>
  <si>
    <t>G02AB01</t>
  </si>
  <si>
    <t>0,125 MG</t>
  </si>
  <si>
    <t>004225025</t>
  </si>
  <si>
    <t>0,2MG</t>
  </si>
  <si>
    <t>34</t>
  </si>
  <si>
    <t>A0177983F6</t>
  </si>
  <si>
    <t>BENZILPENICILLINA BENZITINICA</t>
  </si>
  <si>
    <t>033120092</t>
  </si>
  <si>
    <t>J01CE08</t>
  </si>
  <si>
    <t>1200000UI</t>
  </si>
  <si>
    <t>36</t>
  </si>
  <si>
    <t>A0177AC477</t>
  </si>
  <si>
    <t>tildrakizumab</t>
  </si>
  <si>
    <t>047196011</t>
  </si>
  <si>
    <t>L04AC17</t>
  </si>
  <si>
    <t>100mg/ml</t>
  </si>
  <si>
    <t>047196035</t>
  </si>
  <si>
    <t>200mg/2ml</t>
  </si>
  <si>
    <t>polv. inf.</t>
  </si>
  <si>
    <t>Astellas Pharma S.p.A</t>
  </si>
  <si>
    <t>impianto</t>
  </si>
  <si>
    <t>Organon Italia SRL con socio unico</t>
  </si>
  <si>
    <t>flaconcino</t>
  </si>
  <si>
    <t>Argenx Italy S.r.l</t>
  </si>
  <si>
    <t>Compressa</t>
  </si>
  <si>
    <t>EISAI S.R.L.</t>
  </si>
  <si>
    <t>AbbVie S.r.l.</t>
  </si>
  <si>
    <t>FIALA</t>
  </si>
  <si>
    <t>Vifor Pharma Italia</t>
  </si>
  <si>
    <t>FIALE</t>
  </si>
  <si>
    <t>Recordati Rare Diseases Italy S.r.l.</t>
  </si>
  <si>
    <t>BIOGEN ITALIA S.r.L.</t>
  </si>
  <si>
    <t>Crema</t>
  </si>
  <si>
    <t>PIERRE FABRE ITALIA SPA</t>
  </si>
  <si>
    <t>Flacone</t>
  </si>
  <si>
    <t>PFIZER SRL</t>
  </si>
  <si>
    <t>ISTITUTO BIOCHIMICO ITALIANO GIOVANNI LORENZINI S.P.A.</t>
  </si>
  <si>
    <t>sol.iniez.</t>
  </si>
  <si>
    <t>TAKEDA ITALIA SpA</t>
  </si>
  <si>
    <t>Infectopharm S.r.l.</t>
  </si>
  <si>
    <t>FLACONCINO</t>
  </si>
  <si>
    <t>Kyowa Kirin</t>
  </si>
  <si>
    <t>NORDIC PHARMA SRL</t>
  </si>
  <si>
    <t>GILEAD SCIENCES Srl</t>
  </si>
  <si>
    <t>sol. infu</t>
  </si>
  <si>
    <t>sol.iniett</t>
  </si>
  <si>
    <t>fiale</t>
  </si>
  <si>
    <t>LUNDBECK ITALIA S.P.A.</t>
  </si>
  <si>
    <t>GEDEON RICHTER ITALIA SRL</t>
  </si>
  <si>
    <t>Bayer SpA</t>
  </si>
  <si>
    <t>FL</t>
  </si>
  <si>
    <t>DAIICHI SANKYO ITALIA SPA</t>
  </si>
  <si>
    <t>capsule</t>
  </si>
  <si>
    <t>OTSUKA PHARMACEUTICAL ITALY S.R.L.</t>
  </si>
  <si>
    <t>CPR R.P.</t>
  </si>
  <si>
    <t>VIIV HEALTHCARE SRL</t>
  </si>
  <si>
    <t>flac</t>
  </si>
  <si>
    <t>CODIFI srl Consorzio stabile per la distribuzione</t>
  </si>
  <si>
    <t>CPRR</t>
  </si>
  <si>
    <t>Alloga (Italia) S.r.l.</t>
  </si>
  <si>
    <t>FFL</t>
  </si>
  <si>
    <t>ALFASIGMA SPA</t>
  </si>
  <si>
    <t>Siringa</t>
  </si>
  <si>
    <t>00789580966</t>
  </si>
  <si>
    <t>Viale Don Luigi Sturzo ,43 ,Milano ,MI</t>
  </si>
  <si>
    <t>+39 02921381</t>
  </si>
  <si>
    <t>astellas.gare@legalmail.it</t>
  </si>
  <si>
    <t>1000832</t>
  </si>
  <si>
    <t>PADCEV*EV 1F 20MG POLV</t>
  </si>
  <si>
    <t>1000833</t>
  </si>
  <si>
    <t>PADCEV*EV 1F 30MG POLV</t>
  </si>
  <si>
    <t>03296950151</t>
  </si>
  <si>
    <t>Piazza Carlo Magno ,21 ,Roma ,RM</t>
  </si>
  <si>
    <t>800123536</t>
  </si>
  <si>
    <t>ufficiogare.organonitalia@pec.it</t>
  </si>
  <si>
    <t>IMP</t>
  </si>
  <si>
    <t>1002760</t>
  </si>
  <si>
    <t>NEXPLANON 68 mg impianto per uso sottocutaneo - 1 applicatore contenente 1 impianto</t>
  </si>
  <si>
    <t>12679540968</t>
  </si>
  <si>
    <t>Largo Francesco Richini ,6 ,Milano ,MI</t>
  </si>
  <si>
    <t>3484608916</t>
  </si>
  <si>
    <t>ufficiogare.argenxitaly@pec.it</t>
  </si>
  <si>
    <t>FDP10039</t>
  </si>
  <si>
    <t>VYVGART*20MG/ML 1FL  20ML</t>
  </si>
  <si>
    <t>04732240967</t>
  </si>
  <si>
    <t>Via Giovanni Spadolini ,5 ,Milano ,MI</t>
  </si>
  <si>
    <t>025181401</t>
  </si>
  <si>
    <t>gare@pec.eisai.it</t>
  </si>
  <si>
    <t>ca6</t>
  </si>
  <si>
    <t>5001433</t>
  </si>
  <si>
    <t>KISPLYX*30CPS 4MG</t>
  </si>
  <si>
    <t>5001434</t>
  </si>
  <si>
    <t>KISPLYX*30CPS 10MG</t>
  </si>
  <si>
    <t>02645920592</t>
  </si>
  <si>
    <t>S.R. 148 Pontina Km 52 ,snc ,Campoverde di Aprilia ,LT</t>
  </si>
  <si>
    <t>06548891</t>
  </si>
  <si>
    <t>ufficiogare@pec.it.abbvie.com</t>
  </si>
  <si>
    <t>COM</t>
  </si>
  <si>
    <t>Lista 002306</t>
  </si>
  <si>
    <t>RINVOQ 15 mg compresse</t>
  </si>
  <si>
    <t>Lista 002310</t>
  </si>
  <si>
    <t>RINVOQ 30 mg compresse</t>
  </si>
  <si>
    <t>Lista 001043</t>
  </si>
  <si>
    <t>RINVOQ 45 mg compresse</t>
  </si>
  <si>
    <t>01554220192</t>
  </si>
  <si>
    <t>Via Paolo di Dono ,73 ,Roma ,RM</t>
  </si>
  <si>
    <t>0645650120</t>
  </si>
  <si>
    <t>garevifor@legalmail.it</t>
  </si>
  <si>
    <t>F/F</t>
  </si>
  <si>
    <t>1998502</t>
  </si>
  <si>
    <t>FERINJECT*50MG/ML IV 1FL 10ML</t>
  </si>
  <si>
    <t>1998501</t>
  </si>
  <si>
    <t>FERINJECT*50MG/ML IV 5FL 2ML</t>
  </si>
  <si>
    <t>12736110151</t>
  </si>
  <si>
    <t>VIA CIVITALI ,1 ,MILANO ,MI</t>
  </si>
  <si>
    <t>0248787173</t>
  </si>
  <si>
    <t>gareRRDitaly@pec.it</t>
  </si>
  <si>
    <t>90613119</t>
  </si>
  <si>
    <t>Sylvant 100 mg polvere per concentrato per infusione endovenosa</t>
  </si>
  <si>
    <t>90613118</t>
  </si>
  <si>
    <t>Sylvant 400 mg polvere per concentrato per infusione endovenosa</t>
  </si>
  <si>
    <t>03663160962</t>
  </si>
  <si>
    <t>VIA SPADOLINI - CENTRO LEONI EDIFICIO A ,5 ,MILANO ,MI</t>
  </si>
  <si>
    <t>0258499010</t>
  </si>
  <si>
    <t>gare.biogen@pec.it</t>
  </si>
  <si>
    <t>SPINRAZA</t>
  </si>
  <si>
    <t>01538130152</t>
  </si>
  <si>
    <t>Via Giorgio Washington ,70 ,MILANO ,MI</t>
  </si>
  <si>
    <t>02477941</t>
  </si>
  <si>
    <t>farmaci@pierrefabreitalia.mailcert.it</t>
  </si>
  <si>
    <t>TUB</t>
  </si>
  <si>
    <t>IT011963</t>
  </si>
  <si>
    <t>Tolerak 40 mg/g  - 1 tubo da  20 g</t>
  </si>
  <si>
    <t>02774840595</t>
  </si>
  <si>
    <t>VIA ISONZO ,71 ,LATINA ,RM</t>
  </si>
  <si>
    <t>06331821</t>
  </si>
  <si>
    <t>garepfizer@pec.it</t>
  </si>
  <si>
    <t>F000034462</t>
  </si>
  <si>
    <t>Mylotarg 5 mg polv.x sol.x Inf. 1 f</t>
  </si>
  <si>
    <t>02578030153</t>
  </si>
  <si>
    <t>Via Fossignano ,2 ,Aprilia ,LT</t>
  </si>
  <si>
    <t>06921501</t>
  </si>
  <si>
    <t>gare-ibi@pec.it</t>
  </si>
  <si>
    <t>003505</t>
  </si>
  <si>
    <t>AMPICILLINA E SULBACTAM IBI 1 flaconcino 500 mg + 250 mg/1,6 ml, polvere + fiala solv. per soluzione iniettabile IM/EV</t>
  </si>
  <si>
    <t>003575</t>
  </si>
  <si>
    <t>AMPICILLINA E SULBACTAM IBI 10 flaconcini 2 g + 1 g, polvere per soluzione iniettabile IM/EV</t>
  </si>
  <si>
    <t>003535</t>
  </si>
  <si>
    <t>AMPICILLINA E SULBACTAM IBI 10 flaconcini 1 g + 500 mg, polvere per soluzione iniettabile IM/EV</t>
  </si>
  <si>
    <t>00696360155</t>
  </si>
  <si>
    <t>VIA ELIO VITTORINI ,129 ,ROMA ,RM</t>
  </si>
  <si>
    <t>06502601</t>
  </si>
  <si>
    <t>ufficiogaretakeda@pec.it</t>
  </si>
  <si>
    <t>SI9</t>
  </si>
  <si>
    <t>5000638</t>
  </si>
  <si>
    <t>TAKHZYRO 300 mg soluzione per iniezione in siringa pre-riempita</t>
  </si>
  <si>
    <t>11691250960</t>
  </si>
  <si>
    <t>via Generale Gustavo Fara ,26 ,Milano ,MI</t>
  </si>
  <si>
    <t>0200694641</t>
  </si>
  <si>
    <t>ufficiogare-ita.infectopharm@legalmail.it</t>
  </si>
  <si>
    <t>FL3</t>
  </si>
  <si>
    <t>INF2GSV</t>
  </si>
  <si>
    <t>INFECTOFOS*40MG/ML10FL2G50ML</t>
  </si>
  <si>
    <t>INF4GSV</t>
  </si>
  <si>
    <t>INFECTOFOS*40MG/ML10FL4G100ML</t>
  </si>
  <si>
    <t>03716240969</t>
  </si>
  <si>
    <t>Via dell' Annunciata ,21 ,Milano ,MI</t>
  </si>
  <si>
    <t>0292169424</t>
  </si>
  <si>
    <t>ufficiogare.kyowakirin@legalmail.it</t>
  </si>
  <si>
    <t>POTELIGEO</t>
  </si>
  <si>
    <t>04516021005</t>
  </si>
  <si>
    <t>Strada Anulare Torre 10 ,10 ,San Felice - Segrate ,MI</t>
  </si>
  <si>
    <t>027532629</t>
  </si>
  <si>
    <t>nordic_pharma_srl@legpec.it</t>
  </si>
  <si>
    <t>2200302</t>
  </si>
  <si>
    <t>Mifegyne 600 mg</t>
  </si>
  <si>
    <t>5206303</t>
  </si>
  <si>
    <t>MisoOne 400 mcg</t>
  </si>
  <si>
    <t>11187430159</t>
  </si>
  <si>
    <t>Via Melchiorre Gioia ,26 ,Milano ,MI</t>
  </si>
  <si>
    <t>02 43920221</t>
  </si>
  <si>
    <t>ufficiogaregilead@legalmail.it</t>
  </si>
  <si>
    <t>104317</t>
  </si>
  <si>
    <t>SUNLENCA*5CPR RIV 300MG</t>
  </si>
  <si>
    <t>fl7</t>
  </si>
  <si>
    <t>104357</t>
  </si>
  <si>
    <t>SUNLENCA*SC 309MG/ML 1,5ML 2FL</t>
  </si>
  <si>
    <t>Lista 005015</t>
  </si>
  <si>
    <t>SKYRIZI 600 mg concentrato per soluzione per infusione</t>
  </si>
  <si>
    <t>Lista 001070</t>
  </si>
  <si>
    <t>SKYRIZI 360 mg soluzione iniettabile in cartuccia</t>
  </si>
  <si>
    <t>104770</t>
  </si>
  <si>
    <t>VEKLURY*100MG POLV. 1FL</t>
  </si>
  <si>
    <t>2217100</t>
  </si>
  <si>
    <t>NETEKA 0,05 mg/1 ml</t>
  </si>
  <si>
    <t>2217201</t>
  </si>
  <si>
    <t>NETEKA 10 mg/5 ml</t>
  </si>
  <si>
    <t>2217300</t>
  </si>
  <si>
    <t>NETEKA 40mg/20 m</t>
  </si>
  <si>
    <t>2217203</t>
  </si>
  <si>
    <t>NETEKA 10mg/20 ml</t>
  </si>
  <si>
    <t>11008200153</t>
  </si>
  <si>
    <t>VIA JOE COLOMBO ,2 ,MILANO ,MI</t>
  </si>
  <si>
    <t>026774171</t>
  </si>
  <si>
    <t>lundbeckitaliaspa@legalmail.it</t>
  </si>
  <si>
    <t>153015</t>
  </si>
  <si>
    <t>VYEPTI*100MG/ML 1 FL 1ML</t>
  </si>
  <si>
    <t>06741870965</t>
  </si>
  <si>
    <t>VIA GIACOMO WATT ,37 ,MILANO ,MI</t>
  </si>
  <si>
    <t>0249539950</t>
  </si>
  <si>
    <t>ufficiogaregrit@pec.it</t>
  </si>
  <si>
    <t>86805590</t>
  </si>
  <si>
    <t>RYEQO 28 cpr rivestite 40 mg/1 mg/0,5 mg OS cpr conf</t>
  </si>
  <si>
    <t>05849130157</t>
  </si>
  <si>
    <t>Viale Certosa ,130 ,Milano ,MI</t>
  </si>
  <si>
    <t>0239782195</t>
  </si>
  <si>
    <t>bayer.ufficiogare@bayerspa.legalmail.it</t>
  </si>
  <si>
    <t>88060490</t>
  </si>
  <si>
    <t>VERQUVO 2,5 mg 14 cpr</t>
  </si>
  <si>
    <t>88060474</t>
  </si>
  <si>
    <t>VERQUVO 5 mg 14 cpr</t>
  </si>
  <si>
    <t>88060466</t>
  </si>
  <si>
    <t>VERQUVO 10 mg 28 cpr</t>
  </si>
  <si>
    <t>F000053099</t>
  </si>
  <si>
    <t>ZINFORO 600MG VIAL 1x10 PACK IT</t>
  </si>
  <si>
    <t>F000037606</t>
  </si>
  <si>
    <t>Xeljanz 5mg FCT 13x14 bls it</t>
  </si>
  <si>
    <t>6508274</t>
  </si>
  <si>
    <t>LIVTENCITY 200 mg compresse rivestite con film</t>
  </si>
  <si>
    <t>04494061007</t>
  </si>
  <si>
    <t>0685255218</t>
  </si>
  <si>
    <t>gare@daiichi-sankyo.postecert.it</t>
  </si>
  <si>
    <t>119502</t>
  </si>
  <si>
    <t>ENHERTU*INF 1FL POLV 100MG</t>
  </si>
  <si>
    <t>06516000962</t>
  </si>
  <si>
    <t>VIA FABIO FILZI ,29 ,MILANO ,MI</t>
  </si>
  <si>
    <t>0200632770</t>
  </si>
  <si>
    <t>gare-otsukaitaly@pec.it</t>
  </si>
  <si>
    <t>CAP</t>
  </si>
  <si>
    <t>1500814</t>
  </si>
  <si>
    <t>Lupkynis® (Voclosporina) 7,9 mg  capsula molle -  blister (Al/PVC) 180 capsule</t>
  </si>
  <si>
    <t>03878140239</t>
  </si>
  <si>
    <t>VIALE DELL'AGRICOLTURA ,7 ,VERONA ,VR</t>
  </si>
  <si>
    <t>0457741600</t>
  </si>
  <si>
    <t>VIIV.UFFICIOGARE@LEGALMAIL.IT</t>
  </si>
  <si>
    <t>60000000126620</t>
  </si>
  <si>
    <t>RUKOBIA  600 mg 60 compresse a rilascio prolungato</t>
  </si>
  <si>
    <t>02344710484</t>
  </si>
  <si>
    <t>Via Sette Santi ,1 ,Firenze ,FI</t>
  </si>
  <si>
    <t>800904561</t>
  </si>
  <si>
    <t>garecodifi@legalmail.it</t>
  </si>
  <si>
    <t>52B46B</t>
  </si>
  <si>
    <t>TENKASI 400MG 3FLAC IT CO -  400 mg - 3 Flaconcini</t>
  </si>
  <si>
    <t>01099110999</t>
  </si>
  <si>
    <t>Via Moggia ,75/A ,Lavagna ,GE</t>
  </si>
  <si>
    <t>0498700344</t>
  </si>
  <si>
    <t>ufficio.gare@pec.alloga.it</t>
  </si>
  <si>
    <t>CO4</t>
  </si>
  <si>
    <t>METHERGIN*0,125 MG 15 CPR</t>
  </si>
  <si>
    <t>FI1</t>
  </si>
  <si>
    <t>METHERGIN*0,2MG/ML IMIVSC 6F</t>
  </si>
  <si>
    <t>03432221202</t>
  </si>
  <si>
    <t>Via Ragazzi del '99 ,5 ,BOLOGNA ,BO</t>
  </si>
  <si>
    <t>0516489710</t>
  </si>
  <si>
    <t>gare.alfasigma@legalmail.it</t>
  </si>
  <si>
    <t>SI3</t>
  </si>
  <si>
    <t>30011809</t>
  </si>
  <si>
    <t>SIGMACILLINA 2,5ML 1SIR PRER</t>
  </si>
  <si>
    <t>60006773</t>
  </si>
  <si>
    <t>Ilumetri 1 siringa 100mg/1 ml</t>
  </si>
  <si>
    <t>60008032</t>
  </si>
  <si>
    <t>Ilumetri 1 siringa 200mg/2ml</t>
  </si>
  <si>
    <t>50</t>
  </si>
  <si>
    <t>68,55</t>
  </si>
  <si>
    <t>ex-factory + sconto concordato Aifa</t>
  </si>
  <si>
    <t>50.25</t>
  </si>
  <si>
    <t>54.55</t>
  </si>
  <si>
    <t>45.32</t>
  </si>
  <si>
    <t>41.38</t>
  </si>
  <si>
    <t>GU 58 del 18/05/2023</t>
  </si>
  <si>
    <t>Nella colonna "Sconto Offerto" è la % di sconto Pr.Exfactory</t>
  </si>
  <si>
    <t>costi aziendali Euro 230.00 Validità offerta 270 gg</t>
  </si>
  <si>
    <t>si veda dich. di esclusività</t>
  </si>
  <si>
    <t>vedasi dich. esclusività per dettagli brevetto</t>
  </si>
  <si>
    <t>il prezzo ex-factory è il p. unitario ex-factory di 608,286</t>
  </si>
  <si>
    <t>il prezzo ex-factory è il prezzo unitario ex-factory</t>
  </si>
  <si>
    <t>OFFERTA 270 GG</t>
  </si>
  <si>
    <t>Attendiamo da casa madre, la data di Market Protection</t>
  </si>
  <si>
    <t>VALIDITA' PRODOTTO: 3 ANNI</t>
  </si>
  <si>
    <t>sottocutanea</t>
  </si>
  <si>
    <t>TEOFARMA S.R.L.</t>
  </si>
  <si>
    <t>35</t>
  </si>
  <si>
    <t>0,5 mg</t>
  </si>
  <si>
    <t>A0177A4DDA</t>
  </si>
  <si>
    <t>Sulprostone</t>
  </si>
  <si>
    <t>VIA F.LLI CERVI n. 8, 27010 VALLE SALIMBENE (PV)</t>
  </si>
  <si>
    <t>01423300183</t>
  </si>
  <si>
    <t>0382422008</t>
  </si>
  <si>
    <t>teofarma_hospital@pec.it</t>
  </si>
  <si>
    <t>025998042</t>
  </si>
  <si>
    <t>G02AD05</t>
  </si>
  <si>
    <t>ASP 1 AGRIGENTO</t>
  </si>
  <si>
    <t>ASP2 CALTANISSETTA</t>
  </si>
  <si>
    <t>ASP3 CATANIA</t>
  </si>
  <si>
    <t>ASP4 ENNA</t>
  </si>
  <si>
    <t>ASP5 MESSINA</t>
  </si>
  <si>
    <t>ASP6 PALERMO</t>
  </si>
  <si>
    <t xml:space="preserve"> ASP7 RAGUSA</t>
  </si>
  <si>
    <t>ASP8 SIRACUSA</t>
  </si>
  <si>
    <t>ASP9 TRAPANI</t>
  </si>
  <si>
    <t>CANNIZZARO CATANIA</t>
  </si>
  <si>
    <t xml:space="preserve"> ARNAS GARIBALDI CATANIA</t>
  </si>
  <si>
    <t>POLICLINICO RODOLICO S. MARCO CATANIA</t>
  </si>
  <si>
    <t>ARNAS PALERMO</t>
  </si>
  <si>
    <t>VILLA SOFIA PALERMO</t>
  </si>
  <si>
    <t>POLICLINICO GAETANO MARTINO MESSINA</t>
  </si>
  <si>
    <t>POLICLINICO V. GIACCONE PALERMO</t>
  </si>
  <si>
    <t>PAPARDO MESSINA</t>
  </si>
  <si>
    <t>GIGLIO CEFALU</t>
  </si>
  <si>
    <t>IRCS BONINO PULEJO MESSINA</t>
  </si>
  <si>
    <t>IRCS M. SS. TROINA</t>
  </si>
  <si>
    <t>ISMETT PALERMO</t>
  </si>
  <si>
    <t>fabbisogno anno</t>
  </si>
  <si>
    <t xml:space="preserve">fabbisogno per tutta la durata contrattuale </t>
  </si>
  <si>
    <t>IMPORTO CONTRATTUALE</t>
  </si>
  <si>
    <t>fabbisogno per tutta la durata contrattuale</t>
  </si>
  <si>
    <t xml:space="preserve">1.500,00  </t>
  </si>
  <si>
    <t xml:space="preserve">1.200,00  </t>
  </si>
  <si>
    <t>Prezzo unitario offerto IVA esclusa</t>
  </si>
  <si>
    <t xml:space="preserve"> PLUS</t>
  </si>
  <si>
    <t>Polvere per soluzione per infusione endovenosa</t>
  </si>
  <si>
    <t>NALADOR EV 1 FL 0,5 MG</t>
  </si>
  <si>
    <t>ALL. N. 3 _PROSPETTO FABBISOGNI_AGGIORNAMENTO PTORS N. 82 - 83 e 84 DEL 2023 (36 MESI)</t>
  </si>
  <si>
    <t xml:space="preserve">Prezzo Ex-f corretto 1.47236.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</si>
</sst>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&quot;€&quot;_-;\-* #,##0.00\ &quot;€&quot;_-;_-* &quot;-&quot;??\ &quot;€&quot;_-;_-@_-"/>
    <numFmt numFmtId="165" formatCode="#,##0.00000&quot; €&quot;"/>
    <numFmt numFmtId="166" formatCode="[$-410]General"/>
    <numFmt numFmtId="167" formatCode="[$€-410]&quot; &quot;#,##0.00;[Red]&quot;-&quot;[$€-410]&quot; &quot;#,##0.00"/>
    <numFmt numFmtId="168" formatCode="&quot; € &quot;#,##0.00&quot; &quot;;&quot;-€ &quot;#,##0.00&quot; &quot;;&quot; € -&quot;#&quot; &quot;;@&quot; &quot;"/>
    <numFmt numFmtId="169" formatCode="#,##0.00\ [$€-410];[Red]#,##0.00\ [$€-410]"/>
    <numFmt numFmtId="170" formatCode="#,##0.00\ &quot;€&quot;"/>
    <numFmt numFmtId="171" formatCode="#,##0.00000\ &quot;€&quot;"/>
    <numFmt numFmtId="172" formatCode="#,##0.00\ _€"/>
    <numFmt numFmtId="173" formatCode="#,##0\ _€"/>
    <numFmt numFmtId="174" formatCode="[$-410]#,##0"/>
  </numFmts>
  <fonts count="14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rgb="FFFF3333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8" fontId="1" fillId="0" borderId="0" applyBorder="0" applyProtection="0"/>
    <xf numFmtId="166" fontId="1" fillId="0" borderId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  <xf numFmtId="0" fontId="1" fillId="0" borderId="0"/>
    <xf numFmtId="0" fontId="8" fillId="0" borderId="0"/>
    <xf numFmtId="164" fontId="7" fillId="0" borderId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98">
    <xf numFmtId="0" fontId="0" fillId="0" borderId="0" xfId="0"/>
    <xf numFmtId="166" fontId="5" fillId="3" borderId="2" xfId="2" applyFont="1" applyFill="1" applyBorder="1" applyAlignment="1">
      <alignment horizontal="center" vertical="center" wrapText="1"/>
    </xf>
    <xf numFmtId="166" fontId="5" fillId="3" borderId="2" xfId="2" applyFont="1" applyFill="1" applyBorder="1" applyAlignment="1">
      <alignment horizontal="left" vertical="center" wrapText="1"/>
    </xf>
    <xf numFmtId="166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5" fontId="5" fillId="0" borderId="3" xfId="1" applyNumberFormat="1" applyFont="1" applyBorder="1" applyAlignment="1" applyProtection="1">
      <alignment horizontal="center" vertical="center" wrapText="1"/>
      <protection locked="0"/>
    </xf>
    <xf numFmtId="167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/>
    <xf numFmtId="170" fontId="5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0" fontId="2" fillId="0" borderId="3" xfId="0" applyFont="1" applyBorder="1"/>
    <xf numFmtId="169" fontId="0" fillId="0" borderId="0" xfId="0" applyNumberFormat="1"/>
    <xf numFmtId="0" fontId="2" fillId="0" borderId="3" xfId="0" quotePrefix="1" applyFont="1" applyBorder="1" applyAlignment="1">
      <alignment horizontal="center"/>
    </xf>
    <xf numFmtId="171" fontId="10" fillId="5" borderId="3" xfId="0" applyNumberFormat="1" applyFont="1" applyFill="1" applyBorder="1" applyAlignment="1" applyProtection="1">
      <alignment horizontal="center" vertical="center"/>
      <protection locked="0"/>
    </xf>
    <xf numFmtId="171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3" xfId="2" applyNumberFormat="1" applyFont="1" applyBorder="1" applyAlignment="1" applyProtection="1">
      <alignment horizontal="center" vertical="center" wrapText="1"/>
      <protection locked="0"/>
    </xf>
    <xf numFmtId="171" fontId="10" fillId="8" borderId="3" xfId="2" applyNumberFormat="1" applyFont="1" applyFill="1" applyBorder="1" applyAlignment="1" applyProtection="1">
      <alignment horizontal="center" vertical="center" wrapText="1"/>
      <protection locked="0"/>
    </xf>
    <xf numFmtId="1" fontId="5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3" xfId="2" applyNumberFormat="1" applyFont="1" applyBorder="1" applyAlignment="1" applyProtection="1">
      <alignment horizontal="center" vertical="center" wrapText="1"/>
      <protection locked="0"/>
    </xf>
    <xf numFmtId="171" fontId="5" fillId="8" borderId="3" xfId="2" applyNumberFormat="1" applyFont="1" applyFill="1" applyBorder="1" applyAlignment="1" applyProtection="1">
      <alignment horizontal="center" vertical="center" wrapText="1"/>
      <protection locked="0"/>
    </xf>
    <xf numFmtId="171" fontId="10" fillId="9" borderId="3" xfId="2" applyNumberFormat="1" applyFont="1" applyFill="1" applyBorder="1" applyAlignment="1" applyProtection="1">
      <alignment horizontal="center" vertical="center" wrapText="1"/>
      <protection locked="0"/>
    </xf>
    <xf numFmtId="171" fontId="10" fillId="5" borderId="3" xfId="10" applyNumberFormat="1" applyFont="1" applyFill="1" applyBorder="1" applyAlignment="1" applyProtection="1">
      <alignment horizontal="center" vertical="center" wrapText="1"/>
      <protection locked="0"/>
    </xf>
    <xf numFmtId="173" fontId="8" fillId="0" borderId="7" xfId="0" applyNumberFormat="1" applyFont="1" applyBorder="1" applyAlignment="1" applyProtection="1">
      <alignment horizontal="center" vertical="center" wrapText="1"/>
      <protection locked="0"/>
    </xf>
    <xf numFmtId="173" fontId="8" fillId="0" borderId="8" xfId="0" applyNumberFormat="1" applyFont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  <xf numFmtId="173" fontId="8" fillId="0" borderId="8" xfId="2" applyNumberFormat="1" applyFont="1" applyBorder="1" applyAlignment="1" applyProtection="1">
      <alignment horizontal="center" vertical="center" wrapText="1"/>
      <protection locked="0"/>
    </xf>
    <xf numFmtId="173" fontId="8" fillId="0" borderId="7" xfId="2" applyNumberFormat="1" applyFont="1" applyBorder="1" applyAlignment="1" applyProtection="1">
      <alignment horizontal="center" vertical="center" wrapText="1"/>
      <protection locked="0"/>
    </xf>
    <xf numFmtId="173" fontId="8" fillId="0" borderId="8" xfId="11" applyNumberFormat="1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172" fontId="8" fillId="0" borderId="8" xfId="0" applyNumberFormat="1" applyFont="1" applyBorder="1" applyAlignment="1" applyProtection="1">
      <alignment horizontal="center" vertical="center" wrapText="1"/>
      <protection locked="0"/>
    </xf>
    <xf numFmtId="172" fontId="8" fillId="0" borderId="7" xfId="2" applyNumberFormat="1" applyFont="1" applyBorder="1" applyAlignment="1" applyProtection="1">
      <alignment horizontal="center" vertical="center" wrapText="1"/>
      <protection locked="0"/>
    </xf>
    <xf numFmtId="172" fontId="8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7" xfId="2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3" fontId="8" fillId="0" borderId="7" xfId="0" applyNumberFormat="1" applyFont="1" applyBorder="1" applyAlignment="1">
      <alignment horizontal="center" vertical="center" wrapText="1"/>
    </xf>
    <xf numFmtId="173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" fontId="8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171" fontId="10" fillId="0" borderId="0" xfId="0" applyNumberFormat="1" applyFont="1" applyAlignment="1" applyProtection="1">
      <alignment horizontal="center" vertical="center" wrapText="1"/>
      <protection locked="0"/>
    </xf>
    <xf numFmtId="17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" fontId="0" fillId="0" borderId="0" xfId="0" applyNumberFormat="1"/>
    <xf numFmtId="171" fontId="0" fillId="0" borderId="0" xfId="0" applyNumberFormat="1"/>
    <xf numFmtId="174" fontId="5" fillId="11" borderId="9" xfId="2" applyNumberFormat="1" applyFont="1" applyFill="1" applyBorder="1" applyAlignment="1" applyProtection="1">
      <alignment horizontal="center" vertical="center"/>
      <protection locked="0"/>
    </xf>
    <xf numFmtId="174" fontId="5" fillId="11" borderId="1" xfId="2" applyNumberFormat="1" applyFont="1" applyFill="1" applyBorder="1" applyAlignment="1" applyProtection="1">
      <alignment horizontal="center" vertical="center" wrapText="1"/>
      <protection locked="0"/>
    </xf>
    <xf numFmtId="174" fontId="5" fillId="11" borderId="10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" fontId="0" fillId="0" borderId="0" xfId="0" applyNumberFormat="1"/>
    <xf numFmtId="167" fontId="2" fillId="12" borderId="3" xfId="0" applyNumberFormat="1" applyFont="1" applyFill="1" applyBorder="1" applyAlignment="1">
      <alignment horizontal="center" vertical="center" wrapText="1"/>
    </xf>
    <xf numFmtId="9" fontId="2" fillId="12" borderId="3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171" fontId="10" fillId="12" borderId="3" xfId="10" applyNumberFormat="1" applyFont="1" applyFill="1" applyBorder="1" applyAlignment="1" applyProtection="1">
      <alignment horizontal="center" vertical="center" wrapText="1"/>
      <protection locked="0"/>
    </xf>
    <xf numFmtId="0" fontId="5" fillId="12" borderId="3" xfId="0" applyFont="1" applyFill="1" applyBorder="1" applyAlignment="1">
      <alignment horizontal="center"/>
    </xf>
    <xf numFmtId="167" fontId="6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>
      <alignment horizontal="center" vertical="center"/>
    </xf>
    <xf numFmtId="170" fontId="5" fillId="12" borderId="3" xfId="0" applyNumberFormat="1" applyFont="1" applyFill="1" applyBorder="1" applyAlignment="1">
      <alignment horizontal="center" vertical="center"/>
    </xf>
    <xf numFmtId="172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171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172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2" fontId="10" fillId="7" borderId="3" xfId="0" applyNumberFormat="1" applyFont="1" applyFill="1" applyBorder="1" applyAlignment="1" applyProtection="1">
      <alignment horizontal="center" vertical="center" wrapText="1"/>
      <protection locked="0"/>
    </xf>
    <xf numFmtId="171" fontId="10" fillId="7" borderId="3" xfId="0" applyNumberFormat="1" applyFont="1" applyFill="1" applyBorder="1" applyAlignment="1" applyProtection="1">
      <alignment horizontal="center" vertical="center" wrapText="1"/>
      <protection locked="0"/>
    </xf>
    <xf numFmtId="172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71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70" fontId="5" fillId="12" borderId="4" xfId="0" applyNumberFormat="1" applyFont="1" applyFill="1" applyBorder="1" applyAlignment="1">
      <alignment horizontal="center" vertical="center"/>
    </xf>
    <xf numFmtId="170" fontId="5" fillId="12" borderId="6" xfId="0" applyNumberFormat="1" applyFont="1" applyFill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6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left" vertical="center"/>
    </xf>
    <xf numFmtId="170" fontId="5" fillId="12" borderId="5" xfId="0" applyNumberFormat="1" applyFont="1" applyFill="1" applyBorder="1" applyAlignment="1">
      <alignment horizontal="center" vertical="center"/>
    </xf>
  </cellXfs>
  <cellStyles count="12"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Normale" xfId="0" builtinId="0" customBuiltin="1"/>
    <cellStyle name="Normale 2" xfId="9"/>
    <cellStyle name="Normale 3" xfId="11"/>
    <cellStyle name="Result" xfId="6"/>
    <cellStyle name="Result2" xfId="7"/>
    <cellStyle name="Valuta" xfId="10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abSelected="1" zoomScaleNormal="100" workbookViewId="0">
      <pane xSplit="4" ySplit="2" topLeftCell="AC3" activePane="bottomRight" state="frozen"/>
      <selection pane="topRight" activeCell="E1" sqref="E1"/>
      <selection pane="bottomLeft" activeCell="A3" sqref="A3"/>
      <selection pane="bottomRight" activeCell="AE37" sqref="AE37"/>
    </sheetView>
  </sheetViews>
  <sheetFormatPr defaultRowHeight="13.8"/>
  <cols>
    <col min="1" max="1" width="5.09765625" bestFit="1" customWidth="1"/>
    <col min="2" max="2" width="7.59765625" customWidth="1"/>
    <col min="3" max="3" width="11.09765625" bestFit="1" customWidth="1"/>
    <col min="4" max="4" width="32.09765625" bestFit="1" customWidth="1"/>
    <col min="5" max="5" width="9" bestFit="1" customWidth="1"/>
    <col min="6" max="6" width="8" bestFit="1" customWidth="1"/>
    <col min="7" max="7" width="10.19921875" bestFit="1" customWidth="1"/>
    <col min="8" max="8" width="7.59765625" bestFit="1" customWidth="1"/>
    <col min="9" max="9" width="19" customWidth="1"/>
    <col min="10" max="10" width="19.59765625" bestFit="1" customWidth="1"/>
    <col min="11" max="11" width="19.3984375" bestFit="1" customWidth="1"/>
    <col min="12" max="12" width="16.3984375" style="7" bestFit="1" customWidth="1"/>
    <col min="13" max="13" width="12.59765625" style="4" bestFit="1" customWidth="1"/>
    <col min="14" max="14" width="36.296875" style="4" bestFit="1" customWidth="1"/>
    <col min="15" max="15" width="49.5" style="4" bestFit="1" customWidth="1"/>
    <col min="16" max="16" width="10.796875" bestFit="1" customWidth="1"/>
    <col min="17" max="17" width="48.296875" bestFit="1" customWidth="1"/>
    <col min="18" max="18" width="11.3984375" bestFit="1" customWidth="1"/>
    <col min="19" max="19" width="30.69921875" bestFit="1" customWidth="1"/>
    <col min="20" max="20" width="13.59765625" bestFit="1" customWidth="1"/>
    <col min="21" max="21" width="14.19921875" style="5" bestFit="1" customWidth="1"/>
    <col min="22" max="22" width="92.59765625" bestFit="1" customWidth="1"/>
    <col min="23" max="23" width="10.09765625" bestFit="1" customWidth="1"/>
    <col min="24" max="24" width="17.8984375" bestFit="1" customWidth="1"/>
    <col min="25" max="25" width="16.296875" bestFit="1" customWidth="1"/>
    <col min="26" max="26" width="4.19921875" bestFit="1" customWidth="1"/>
    <col min="27" max="27" width="32.796875" style="6" bestFit="1" customWidth="1"/>
    <col min="28" max="28" width="8.3984375" bestFit="1" customWidth="1"/>
    <col min="29" max="29" width="16.09765625" style="5" bestFit="1" customWidth="1"/>
    <col min="30" max="30" width="18.19921875" bestFit="1" customWidth="1"/>
    <col min="31" max="31" width="45.5" bestFit="1" customWidth="1"/>
    <col min="32" max="32" width="17.09765625" bestFit="1" customWidth="1"/>
    <col min="33" max="33" width="13.3984375" bestFit="1" customWidth="1"/>
    <col min="34" max="34" width="27.59765625" style="63" customWidth="1"/>
    <col min="35" max="35" width="9.796875" style="64" customWidth="1"/>
    <col min="36" max="36" width="11.09765625" style="64" customWidth="1"/>
    <col min="37" max="37" width="15.69921875" style="65" customWidth="1"/>
    <col min="38" max="38" width="8.8984375" style="64" customWidth="1"/>
    <col min="39" max="39" width="9.59765625" style="64" customWidth="1"/>
    <col min="40" max="40" width="17.296875" style="65" customWidth="1"/>
    <col min="41" max="41" width="9.796875" style="64" customWidth="1"/>
    <col min="42" max="42" width="10.69921875" style="64" customWidth="1"/>
    <col min="43" max="43" width="15.69921875" style="65" customWidth="1"/>
    <col min="44" max="44" width="9.796875" style="64" customWidth="1"/>
    <col min="45" max="45" width="9.59765625" style="64" customWidth="1"/>
    <col min="46" max="46" width="17.296875" style="65" customWidth="1"/>
    <col min="47" max="48" width="8.8984375" style="64" customWidth="1"/>
    <col min="49" max="49" width="17.8984375" style="65" customWidth="1"/>
    <col min="50" max="50" width="9.3984375" style="64" customWidth="1"/>
    <col min="51" max="51" width="8.09765625" style="64" customWidth="1"/>
    <col min="52" max="52" width="15.69921875" style="65" customWidth="1"/>
    <col min="53" max="53" width="7.296875" style="64" customWidth="1"/>
    <col min="54" max="54" width="8.09765625" style="64" customWidth="1"/>
    <col min="55" max="55" width="17.8984375" style="65" customWidth="1"/>
    <col min="56" max="56" width="7.296875" style="64" customWidth="1"/>
    <col min="57" max="57" width="8.8984375" style="64" customWidth="1"/>
    <col min="58" max="58" width="17.8984375" style="65" customWidth="1"/>
    <col min="59" max="59" width="7.296875" style="64" customWidth="1"/>
    <col min="60" max="60" width="8.8984375" style="64" customWidth="1"/>
    <col min="61" max="61" width="17.296875" style="65" customWidth="1"/>
    <col min="62" max="62" width="10.19921875" style="64" customWidth="1"/>
    <col min="63" max="63" width="8.8984375" style="64" customWidth="1"/>
    <col min="64" max="64" width="17.8984375" style="65" customWidth="1"/>
    <col min="65" max="66" width="10.796875" style="64" customWidth="1"/>
    <col min="67" max="67" width="17.296875" style="65" customWidth="1"/>
    <col min="68" max="68" width="12.8984375" style="64" customWidth="1"/>
    <col min="69" max="69" width="13.8984375" style="64" customWidth="1"/>
    <col min="70" max="70" width="22.19921875" style="65" customWidth="1"/>
    <col min="71" max="72" width="10.796875" style="64" customWidth="1"/>
    <col min="73" max="73" width="15.69921875" style="65" customWidth="1"/>
    <col min="74" max="75" width="10.796875" style="64" customWidth="1"/>
    <col min="76" max="76" width="17.296875" style="65" customWidth="1"/>
    <col min="77" max="77" width="10.19921875" style="64" customWidth="1"/>
    <col min="78" max="78" width="10.796875" style="64" customWidth="1"/>
    <col min="79" max="79" width="19" style="65" customWidth="1"/>
    <col min="80" max="80" width="10.19921875" style="64" customWidth="1"/>
    <col min="81" max="81" width="9.796875" style="64" customWidth="1"/>
    <col min="82" max="82" width="17.8984375" style="65" customWidth="1"/>
    <col min="83" max="83" width="8.8984375" style="64" customWidth="1"/>
    <col min="84" max="84" width="9.796875" style="64" customWidth="1"/>
    <col min="85" max="85" width="19.19921875" style="65" customWidth="1"/>
    <col min="86" max="86" width="8.8984375" style="64" customWidth="1"/>
    <col min="87" max="87" width="9.796875" style="64" customWidth="1"/>
    <col min="88" max="88" width="19.19921875" style="65" customWidth="1"/>
    <col min="89" max="89" width="8.8984375" style="64" customWidth="1"/>
    <col min="90" max="90" width="9.796875" style="64" customWidth="1"/>
    <col min="91" max="91" width="19.19921875" style="65" customWidth="1"/>
    <col min="92" max="92" width="8.8984375" style="64" customWidth="1"/>
    <col min="93" max="93" width="9.796875" style="64" customWidth="1"/>
    <col min="94" max="94" width="19.19921875" style="65" customWidth="1"/>
    <col min="95" max="95" width="9.5" style="64" customWidth="1"/>
    <col min="96" max="96" width="9.796875" style="64" customWidth="1"/>
    <col min="97" max="97" width="19.19921875" style="65" customWidth="1"/>
    <col min="99" max="100" width="16" bestFit="1" customWidth="1"/>
  </cols>
  <sheetData>
    <row r="1" spans="1:98" ht="52.8" customHeight="1">
      <c r="A1" s="96" t="s">
        <v>604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24"/>
      <c r="AI1" s="81" t="s">
        <v>573</v>
      </c>
      <c r="AJ1" s="81"/>
      <c r="AK1" s="82"/>
      <c r="AL1" s="81" t="s">
        <v>574</v>
      </c>
      <c r="AM1" s="81"/>
      <c r="AN1" s="82"/>
      <c r="AO1" s="81" t="s">
        <v>575</v>
      </c>
      <c r="AP1" s="81"/>
      <c r="AQ1" s="82"/>
      <c r="AR1" s="81" t="s">
        <v>576</v>
      </c>
      <c r="AS1" s="81"/>
      <c r="AT1" s="82"/>
      <c r="AU1" s="81" t="s">
        <v>577</v>
      </c>
      <c r="AV1" s="81"/>
      <c r="AW1" s="82"/>
      <c r="AX1" s="81" t="s">
        <v>578</v>
      </c>
      <c r="AY1" s="81"/>
      <c r="AZ1" s="82"/>
      <c r="BA1" s="85" t="s">
        <v>579</v>
      </c>
      <c r="BB1" s="85"/>
      <c r="BC1" s="86"/>
      <c r="BD1" s="81" t="s">
        <v>580</v>
      </c>
      <c r="BE1" s="81"/>
      <c r="BF1" s="82"/>
      <c r="BG1" s="81" t="s">
        <v>581</v>
      </c>
      <c r="BH1" s="81"/>
      <c r="BI1" s="82"/>
      <c r="BJ1" s="81" t="s">
        <v>582</v>
      </c>
      <c r="BK1" s="81"/>
      <c r="BL1" s="82"/>
      <c r="BM1" s="79" t="s">
        <v>583</v>
      </c>
      <c r="BN1" s="79"/>
      <c r="BO1" s="80"/>
      <c r="BP1" s="81" t="s">
        <v>584</v>
      </c>
      <c r="BQ1" s="81"/>
      <c r="BR1" s="82"/>
      <c r="BS1" s="83" t="s">
        <v>585</v>
      </c>
      <c r="BT1" s="83"/>
      <c r="BU1" s="84"/>
      <c r="BV1" s="81" t="s">
        <v>586</v>
      </c>
      <c r="BW1" s="81"/>
      <c r="BX1" s="82"/>
      <c r="BY1" s="81" t="s">
        <v>587</v>
      </c>
      <c r="BZ1" s="81"/>
      <c r="CA1" s="82"/>
      <c r="CB1" s="81" t="s">
        <v>588</v>
      </c>
      <c r="CC1" s="81"/>
      <c r="CD1" s="82"/>
      <c r="CE1" s="79" t="s">
        <v>589</v>
      </c>
      <c r="CF1" s="79"/>
      <c r="CG1" s="80"/>
      <c r="CH1" s="79" t="s">
        <v>590</v>
      </c>
      <c r="CI1" s="79"/>
      <c r="CJ1" s="80"/>
      <c r="CK1" s="79" t="s">
        <v>591</v>
      </c>
      <c r="CL1" s="79"/>
      <c r="CM1" s="80"/>
      <c r="CN1" s="79" t="s">
        <v>592</v>
      </c>
      <c r="CO1" s="79"/>
      <c r="CP1" s="80"/>
      <c r="CQ1" s="79" t="s">
        <v>593</v>
      </c>
      <c r="CR1" s="79"/>
      <c r="CS1" s="80"/>
      <c r="CT1" s="66"/>
    </row>
    <row r="2" spans="1:98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2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3" t="s">
        <v>31</v>
      </c>
      <c r="AG2" s="1" t="s">
        <v>32</v>
      </c>
      <c r="AH2" s="25" t="s">
        <v>600</v>
      </c>
      <c r="AI2" s="26" t="s">
        <v>594</v>
      </c>
      <c r="AJ2" s="27" t="s">
        <v>595</v>
      </c>
      <c r="AK2" s="28" t="s">
        <v>596</v>
      </c>
      <c r="AL2" s="26" t="s">
        <v>594</v>
      </c>
      <c r="AM2" s="27" t="s">
        <v>595</v>
      </c>
      <c r="AN2" s="28" t="s">
        <v>596</v>
      </c>
      <c r="AO2" s="26" t="s">
        <v>594</v>
      </c>
      <c r="AP2" s="27" t="s">
        <v>595</v>
      </c>
      <c r="AQ2" s="28" t="s">
        <v>596</v>
      </c>
      <c r="AR2" s="26" t="s">
        <v>594</v>
      </c>
      <c r="AS2" s="27" t="s">
        <v>597</v>
      </c>
      <c r="AT2" s="28" t="s">
        <v>596</v>
      </c>
      <c r="AU2" s="26" t="s">
        <v>594</v>
      </c>
      <c r="AV2" s="27" t="s">
        <v>595</v>
      </c>
      <c r="AW2" s="28" t="s">
        <v>596</v>
      </c>
      <c r="AX2" s="26" t="s">
        <v>594</v>
      </c>
      <c r="AY2" s="27" t="s">
        <v>597</v>
      </c>
      <c r="AZ2" s="28" t="s">
        <v>596</v>
      </c>
      <c r="BA2" s="29" t="s">
        <v>594</v>
      </c>
      <c r="BB2" s="30" t="s">
        <v>595</v>
      </c>
      <c r="BC2" s="31" t="s">
        <v>596</v>
      </c>
      <c r="BD2" s="26" t="s">
        <v>594</v>
      </c>
      <c r="BE2" s="27" t="s">
        <v>595</v>
      </c>
      <c r="BF2" s="28" t="s">
        <v>596</v>
      </c>
      <c r="BG2" s="26" t="s">
        <v>594</v>
      </c>
      <c r="BH2" s="27" t="s">
        <v>597</v>
      </c>
      <c r="BI2" s="28" t="s">
        <v>596</v>
      </c>
      <c r="BJ2" s="26" t="s">
        <v>594</v>
      </c>
      <c r="BK2" s="27" t="s">
        <v>595</v>
      </c>
      <c r="BL2" s="28" t="s">
        <v>596</v>
      </c>
      <c r="BM2" s="26" t="s">
        <v>594</v>
      </c>
      <c r="BN2" s="27" t="s">
        <v>595</v>
      </c>
      <c r="BO2" s="28" t="s">
        <v>596</v>
      </c>
      <c r="BP2" s="26" t="s">
        <v>594</v>
      </c>
      <c r="BQ2" s="27" t="s">
        <v>597</v>
      </c>
      <c r="BR2" s="28" t="s">
        <v>596</v>
      </c>
      <c r="BS2" s="26" t="s">
        <v>594</v>
      </c>
      <c r="BT2" s="27" t="s">
        <v>595</v>
      </c>
      <c r="BU2" s="28" t="s">
        <v>596</v>
      </c>
      <c r="BV2" s="26" t="s">
        <v>594</v>
      </c>
      <c r="BW2" s="27" t="s">
        <v>595</v>
      </c>
      <c r="BX2" s="28" t="s">
        <v>596</v>
      </c>
      <c r="BY2" s="26" t="s">
        <v>594</v>
      </c>
      <c r="BZ2" s="27" t="s">
        <v>595</v>
      </c>
      <c r="CA2" s="32" t="s">
        <v>596</v>
      </c>
      <c r="CB2" s="26" t="s">
        <v>594</v>
      </c>
      <c r="CC2" s="27" t="s">
        <v>595</v>
      </c>
      <c r="CD2" s="32" t="s">
        <v>596</v>
      </c>
      <c r="CE2" s="26" t="s">
        <v>594</v>
      </c>
      <c r="CF2" s="27" t="s">
        <v>595</v>
      </c>
      <c r="CG2" s="32" t="s">
        <v>596</v>
      </c>
      <c r="CH2" s="26" t="s">
        <v>594</v>
      </c>
      <c r="CI2" s="27" t="s">
        <v>595</v>
      </c>
      <c r="CJ2" s="32" t="s">
        <v>596</v>
      </c>
      <c r="CK2" s="26" t="s">
        <v>594</v>
      </c>
      <c r="CL2" s="27" t="s">
        <v>595</v>
      </c>
      <c r="CM2" s="32" t="s">
        <v>596</v>
      </c>
      <c r="CN2" s="26" t="s">
        <v>594</v>
      </c>
      <c r="CO2" s="27" t="s">
        <v>595</v>
      </c>
      <c r="CP2" s="32" t="s">
        <v>596</v>
      </c>
      <c r="CQ2" s="26" t="s">
        <v>594</v>
      </c>
      <c r="CR2" s="27" t="s">
        <v>595</v>
      </c>
      <c r="CS2" s="32" t="s">
        <v>596</v>
      </c>
      <c r="CT2" s="67" t="s">
        <v>601</v>
      </c>
    </row>
    <row r="3" spans="1:98">
      <c r="A3" s="19" t="s">
        <v>36</v>
      </c>
      <c r="B3" s="19" t="s">
        <v>33</v>
      </c>
      <c r="C3" s="87" t="s">
        <v>80</v>
      </c>
      <c r="D3" s="19" t="s">
        <v>81</v>
      </c>
      <c r="E3" s="19" t="s">
        <v>82</v>
      </c>
      <c r="F3" s="19" t="s">
        <v>83</v>
      </c>
      <c r="G3" s="18" t="s">
        <v>84</v>
      </c>
      <c r="H3" s="8">
        <v>17472</v>
      </c>
      <c r="I3" s="11">
        <v>322</v>
      </c>
      <c r="J3" s="75"/>
      <c r="K3" s="76"/>
      <c r="L3" s="90"/>
      <c r="M3" s="77"/>
      <c r="N3" s="9" t="s">
        <v>290</v>
      </c>
      <c r="O3" s="9" t="s">
        <v>291</v>
      </c>
      <c r="P3" s="8" t="s">
        <v>335</v>
      </c>
      <c r="Q3" s="8" t="s">
        <v>336</v>
      </c>
      <c r="R3" s="8" t="s">
        <v>337</v>
      </c>
      <c r="S3" s="8" t="s">
        <v>338</v>
      </c>
      <c r="T3" s="8" t="s">
        <v>63</v>
      </c>
      <c r="U3" s="8" t="s">
        <v>339</v>
      </c>
      <c r="V3" s="8" t="s">
        <v>340</v>
      </c>
      <c r="W3" s="71"/>
      <c r="X3" s="73"/>
      <c r="Y3" s="71"/>
      <c r="Z3" s="72"/>
      <c r="AA3" s="73"/>
      <c r="AB3" s="8" t="s">
        <v>36</v>
      </c>
      <c r="AC3" s="15">
        <v>49947</v>
      </c>
      <c r="AD3" s="8">
        <v>1</v>
      </c>
      <c r="AE3" s="73"/>
      <c r="AF3" s="73"/>
      <c r="AG3" s="73"/>
      <c r="AH3" s="74"/>
      <c r="AI3" s="34">
        <v>420</v>
      </c>
      <c r="AJ3" s="27">
        <f>TRUNC((AI3/12*36),0)</f>
        <v>1260</v>
      </c>
      <c r="AK3" s="28">
        <f>AJ3*AH3</f>
        <v>0</v>
      </c>
      <c r="AL3" s="35">
        <v>240</v>
      </c>
      <c r="AM3" s="27">
        <f>TRUNC((AL3/12*36),0)</f>
        <v>720</v>
      </c>
      <c r="AN3" s="28">
        <f>AM3*AH3</f>
        <v>0</v>
      </c>
      <c r="AO3" s="34">
        <v>540</v>
      </c>
      <c r="AP3" s="27">
        <f>TRUNC((AO3/12*36),0)</f>
        <v>1620</v>
      </c>
      <c r="AQ3" s="28">
        <f>AP3*AH3</f>
        <v>0</v>
      </c>
      <c r="AR3" s="34">
        <v>120</v>
      </c>
      <c r="AS3" s="27">
        <f>TRUNC((AR3/12*36),0)</f>
        <v>360</v>
      </c>
      <c r="AT3" s="28">
        <f>AS3*AH3</f>
        <v>0</v>
      </c>
      <c r="AU3" s="34">
        <v>120</v>
      </c>
      <c r="AV3" s="27">
        <f>TRUNC((AU3/12*36),0)</f>
        <v>360</v>
      </c>
      <c r="AW3" s="28">
        <f>AV3*AH3</f>
        <v>0</v>
      </c>
      <c r="AX3" s="34">
        <v>540</v>
      </c>
      <c r="AY3" s="27">
        <f>TRUNC((AX3/12*36),0)</f>
        <v>1620</v>
      </c>
      <c r="AZ3" s="28">
        <f>AY3*AH3</f>
        <v>0</v>
      </c>
      <c r="BA3" s="36">
        <v>240</v>
      </c>
      <c r="BB3" s="27">
        <f>TRUNC((BA3/12*36),0)</f>
        <v>720</v>
      </c>
      <c r="BC3" s="31">
        <f>BB3*AH3</f>
        <v>0</v>
      </c>
      <c r="BD3" s="34">
        <v>180</v>
      </c>
      <c r="BE3" s="27">
        <f>TRUNC((BD3/12*36),0)</f>
        <v>540</v>
      </c>
      <c r="BF3" s="28">
        <f>BE3*AH3</f>
        <v>0</v>
      </c>
      <c r="BG3" s="34">
        <v>120</v>
      </c>
      <c r="BH3" s="27">
        <f>TRUNC((BG3/12*36),0)</f>
        <v>360</v>
      </c>
      <c r="BI3" s="28">
        <f>BH3*AH3</f>
        <v>0</v>
      </c>
      <c r="BJ3" s="37">
        <v>180</v>
      </c>
      <c r="BK3" s="27">
        <f>TRUNC((BJ3/12*36),0)</f>
        <v>540</v>
      </c>
      <c r="BL3" s="28">
        <f>BK3*AH3</f>
        <v>0</v>
      </c>
      <c r="BM3" s="38">
        <v>300</v>
      </c>
      <c r="BN3" s="27">
        <f>TRUNC((BM3/12*36),0)</f>
        <v>900</v>
      </c>
      <c r="BO3" s="28">
        <f>BN3*AH3</f>
        <v>0</v>
      </c>
      <c r="BP3" s="34">
        <v>300</v>
      </c>
      <c r="BQ3" s="27">
        <f>TRUNC((BP3/12*36),0)</f>
        <v>900</v>
      </c>
      <c r="BR3" s="28">
        <f>BQ3*AH3</f>
        <v>0</v>
      </c>
      <c r="BS3" s="34">
        <v>300</v>
      </c>
      <c r="BT3" s="27">
        <f>TRUNC((BS3/12*36),0)</f>
        <v>900</v>
      </c>
      <c r="BU3" s="28">
        <f t="shared" ref="BU3:BU54" si="0">BT3*AH3</f>
        <v>0</v>
      </c>
      <c r="BV3" s="39">
        <v>120</v>
      </c>
      <c r="BW3" s="27">
        <f>TRUNC((BV3/12*36),0)</f>
        <v>360</v>
      </c>
      <c r="BX3" s="28">
        <f>BW3*AH3</f>
        <v>0</v>
      </c>
      <c r="BY3" s="34">
        <v>240</v>
      </c>
      <c r="BZ3" s="27">
        <f>TRUNC((BY3/12*36),0)</f>
        <v>720</v>
      </c>
      <c r="CA3" s="32">
        <f>BZ3*AH3</f>
        <v>0</v>
      </c>
      <c r="CB3" s="38">
        <v>120</v>
      </c>
      <c r="CC3" s="27">
        <f>TRUNC((CB3/12*36),0)</f>
        <v>360</v>
      </c>
      <c r="CD3" s="32">
        <f>CC3*AH3</f>
        <v>0</v>
      </c>
      <c r="CE3" s="35">
        <v>240</v>
      </c>
      <c r="CF3" s="27">
        <f>TRUNC((CE3/12*36),0)</f>
        <v>720</v>
      </c>
      <c r="CG3" s="32">
        <f>CF3*AH3</f>
        <v>0</v>
      </c>
      <c r="CH3" s="38">
        <v>160</v>
      </c>
      <c r="CI3" s="27">
        <f>TRUNC((CH3/12*36),0)</f>
        <v>480</v>
      </c>
      <c r="CJ3" s="32">
        <f>CI3*AH3</f>
        <v>0</v>
      </c>
      <c r="CK3" s="38"/>
      <c r="CL3" s="27">
        <f>TRUNC((CK3/12*36),0)</f>
        <v>0</v>
      </c>
      <c r="CM3" s="32">
        <f>CL3*AH3</f>
        <v>0</v>
      </c>
      <c r="CN3" s="34"/>
      <c r="CO3" s="27">
        <f>TRUNC((CN3/12*36),0)</f>
        <v>0</v>
      </c>
      <c r="CP3" s="32">
        <f>CO3*AH3</f>
        <v>0</v>
      </c>
      <c r="CQ3" s="34"/>
      <c r="CR3" s="27">
        <f>TRUNC((CQ3/12*36),0)</f>
        <v>0</v>
      </c>
      <c r="CS3" s="32">
        <f>CR3*AH3</f>
        <v>0</v>
      </c>
      <c r="CT3" s="68">
        <v>4032</v>
      </c>
    </row>
    <row r="4" spans="1:98">
      <c r="A4" s="19" t="s">
        <v>36</v>
      </c>
      <c r="B4" s="19" t="s">
        <v>35</v>
      </c>
      <c r="C4" s="88"/>
      <c r="D4" s="19" t="s">
        <v>81</v>
      </c>
      <c r="E4" s="19" t="s">
        <v>85</v>
      </c>
      <c r="F4" s="19" t="s">
        <v>83</v>
      </c>
      <c r="G4" s="18" t="s">
        <v>86</v>
      </c>
      <c r="H4" s="8">
        <v>23119</v>
      </c>
      <c r="I4" s="11">
        <v>483</v>
      </c>
      <c r="J4" s="75"/>
      <c r="K4" s="76"/>
      <c r="L4" s="97"/>
      <c r="M4" s="77"/>
      <c r="N4" s="9" t="s">
        <v>290</v>
      </c>
      <c r="O4" s="9" t="s">
        <v>291</v>
      </c>
      <c r="P4" s="8" t="s">
        <v>335</v>
      </c>
      <c r="Q4" s="8" t="s">
        <v>336</v>
      </c>
      <c r="R4" s="8" t="s">
        <v>337</v>
      </c>
      <c r="S4" s="8" t="s">
        <v>338</v>
      </c>
      <c r="T4" s="8" t="s">
        <v>63</v>
      </c>
      <c r="U4" s="8" t="s">
        <v>341</v>
      </c>
      <c r="V4" s="8" t="s">
        <v>342</v>
      </c>
      <c r="W4" s="71"/>
      <c r="X4" s="73"/>
      <c r="Y4" s="71"/>
      <c r="Z4" s="72"/>
      <c r="AA4" s="73"/>
      <c r="AB4" s="8" t="s">
        <v>36</v>
      </c>
      <c r="AC4" s="15">
        <v>49947</v>
      </c>
      <c r="AD4" s="8">
        <v>1</v>
      </c>
      <c r="AE4" s="73"/>
      <c r="AF4" s="73"/>
      <c r="AG4" s="73"/>
      <c r="AH4" s="74"/>
      <c r="AI4" s="36">
        <v>557</v>
      </c>
      <c r="AJ4" s="27">
        <f t="shared" ref="AJ4:AJ54" si="1">TRUNC((AI4/12*36),0)</f>
        <v>1671</v>
      </c>
      <c r="AK4" s="28">
        <f t="shared" ref="AK4:AK54" si="2">AJ4*AH4</f>
        <v>0</v>
      </c>
      <c r="AL4" s="40">
        <v>318</v>
      </c>
      <c r="AM4" s="27">
        <f t="shared" ref="AM4:AM54" si="3">TRUNC((AL4/12*36),0)</f>
        <v>954</v>
      </c>
      <c r="AN4" s="28">
        <f t="shared" ref="AN4:AN54" si="4">AM4*AH4</f>
        <v>0</v>
      </c>
      <c r="AO4" s="41">
        <v>716</v>
      </c>
      <c r="AP4" s="27">
        <f t="shared" ref="AP4:AP54" si="5">TRUNC((AO4/12*36),0)</f>
        <v>2148</v>
      </c>
      <c r="AQ4" s="28">
        <f t="shared" ref="AQ4:AQ54" si="6">AP4*AH4</f>
        <v>0</v>
      </c>
      <c r="AR4" s="41">
        <v>159</v>
      </c>
      <c r="AS4" s="27">
        <f t="shared" ref="AS4:AS54" si="7">TRUNC((AR4/12*36),0)</f>
        <v>477</v>
      </c>
      <c r="AT4" s="28">
        <f t="shared" ref="AT4:AT54" si="8">AS4*AH4</f>
        <v>0</v>
      </c>
      <c r="AU4" s="36">
        <v>159</v>
      </c>
      <c r="AV4" s="27">
        <f t="shared" ref="AV4:AV54" si="9">TRUNC((AU4/12*36),0)</f>
        <v>477</v>
      </c>
      <c r="AW4" s="28">
        <f t="shared" ref="AW4:AW54" si="10">AV4*AH4</f>
        <v>0</v>
      </c>
      <c r="AX4" s="36">
        <v>716</v>
      </c>
      <c r="AY4" s="27">
        <f t="shared" ref="AY4:AY54" si="11">TRUNC((AX4/12*36),0)</f>
        <v>2148</v>
      </c>
      <c r="AZ4" s="28">
        <f t="shared" ref="AZ4:AZ54" si="12">AY4*AH4</f>
        <v>0</v>
      </c>
      <c r="BA4" s="36">
        <v>318</v>
      </c>
      <c r="BB4" s="27">
        <f t="shared" ref="BB4:BB54" si="13">TRUNC((BA4/12*36),0)</f>
        <v>954</v>
      </c>
      <c r="BC4" s="31">
        <f t="shared" ref="BC4:BC54" si="14">BB4*AH4</f>
        <v>0</v>
      </c>
      <c r="BD4" s="36">
        <v>239</v>
      </c>
      <c r="BE4" s="27">
        <f t="shared" ref="BE4:BE54" si="15">TRUNC((BD4/12*36),0)</f>
        <v>717</v>
      </c>
      <c r="BF4" s="28">
        <f t="shared" ref="BF4:BF54" si="16">BE4*AH4</f>
        <v>0</v>
      </c>
      <c r="BG4" s="36">
        <v>159</v>
      </c>
      <c r="BH4" s="27">
        <f t="shared" ref="BH4:BH54" si="17">TRUNC((BG4/12*36),0)</f>
        <v>477</v>
      </c>
      <c r="BI4" s="28">
        <f t="shared" ref="BI4:BI54" si="18">BH4*AH4</f>
        <v>0</v>
      </c>
      <c r="BJ4" s="42">
        <v>239</v>
      </c>
      <c r="BK4" s="27">
        <f t="shared" ref="BK4:BK54" si="19">TRUNC((BJ4/12*36),0)</f>
        <v>717</v>
      </c>
      <c r="BL4" s="28">
        <f t="shared" ref="BL4:BL54" si="20">BK4*AH4</f>
        <v>0</v>
      </c>
      <c r="BM4" s="38">
        <v>398</v>
      </c>
      <c r="BN4" s="27">
        <f t="shared" ref="BN4:BN54" si="21">TRUNC((BM4/12*36),0)</f>
        <v>1194</v>
      </c>
      <c r="BO4" s="28">
        <f t="shared" ref="BO4:BO54" si="22">BN4*AH4</f>
        <v>0</v>
      </c>
      <c r="BP4" s="34">
        <v>398</v>
      </c>
      <c r="BQ4" s="27">
        <f t="shared" ref="BQ4:BQ54" si="23">TRUNC((BP4/12*36),0)</f>
        <v>1194</v>
      </c>
      <c r="BR4" s="28">
        <f t="shared" ref="BR4:BR54" si="24">BQ4*AH4</f>
        <v>0</v>
      </c>
      <c r="BS4" s="34">
        <v>398</v>
      </c>
      <c r="BT4" s="27">
        <f t="shared" ref="BT4:BT54" si="25">TRUNC((BS4/12*36),0)</f>
        <v>1194</v>
      </c>
      <c r="BU4" s="28">
        <f t="shared" si="0"/>
        <v>0</v>
      </c>
      <c r="BV4" s="35">
        <v>159</v>
      </c>
      <c r="BW4" s="27">
        <f t="shared" ref="BW4:BW54" si="26">TRUNC((BV4/12*36),0)</f>
        <v>477</v>
      </c>
      <c r="BX4" s="28">
        <f t="shared" ref="BX4:BX54" si="27">BW4*AH4</f>
        <v>0</v>
      </c>
      <c r="BY4" s="34">
        <v>318</v>
      </c>
      <c r="BZ4" s="27">
        <f t="shared" ref="BZ4:BZ54" si="28">TRUNC((BY4/12*36),0)</f>
        <v>954</v>
      </c>
      <c r="CA4" s="32">
        <f t="shared" ref="CA4:CA54" si="29">BZ4*AH4</f>
        <v>0</v>
      </c>
      <c r="CB4" s="34">
        <v>159</v>
      </c>
      <c r="CC4" s="27">
        <f t="shared" ref="CC4:CC54" si="30">TRUNC((CB4/12*36),0)</f>
        <v>477</v>
      </c>
      <c r="CD4" s="32">
        <f t="shared" ref="CD4:CD54" si="31">CC4*AH4</f>
        <v>0</v>
      </c>
      <c r="CE4" s="37">
        <v>318</v>
      </c>
      <c r="CF4" s="27">
        <f t="shared" ref="CF4:CF54" si="32">TRUNC((CE4/12*36),0)</f>
        <v>954</v>
      </c>
      <c r="CG4" s="32">
        <f t="shared" ref="CG4:CG54" si="33">CF4*AH4</f>
        <v>0</v>
      </c>
      <c r="CH4" s="38">
        <v>200</v>
      </c>
      <c r="CI4" s="27">
        <f t="shared" ref="CI4:CI54" si="34">TRUNC((CH4/12*36),0)</f>
        <v>600</v>
      </c>
      <c r="CJ4" s="32">
        <f t="shared" ref="CJ4:CJ54" si="35">CI4*AH4</f>
        <v>0</v>
      </c>
      <c r="CK4" s="38"/>
      <c r="CL4" s="27">
        <f t="shared" ref="CL4:CL54" si="36">TRUNC((CK4/12*36),0)</f>
        <v>0</v>
      </c>
      <c r="CM4" s="32">
        <f t="shared" ref="CM4:CM54" si="37">CL4*AH4</f>
        <v>0</v>
      </c>
      <c r="CN4" s="34"/>
      <c r="CO4" s="27">
        <f t="shared" ref="CO4:CO54" si="38">TRUNC((CN4/12*36),0)</f>
        <v>0</v>
      </c>
      <c r="CP4" s="32">
        <f t="shared" ref="CP4:CP54" si="39">CO4*AH4</f>
        <v>0</v>
      </c>
      <c r="CQ4" s="34"/>
      <c r="CR4" s="27">
        <f t="shared" ref="CR4:CR54" si="40">TRUNC((CQ4/12*36),0)</f>
        <v>0</v>
      </c>
      <c r="CS4" s="32">
        <f t="shared" ref="CS4:CS54" si="41">CR4*AH4</f>
        <v>0</v>
      </c>
      <c r="CT4" s="68">
        <v>5335</v>
      </c>
    </row>
    <row r="5" spans="1:98">
      <c r="A5" s="19" t="s">
        <v>37</v>
      </c>
      <c r="B5" s="19" t="s">
        <v>33</v>
      </c>
      <c r="C5" s="18" t="s">
        <v>87</v>
      </c>
      <c r="D5" s="19" t="s">
        <v>88</v>
      </c>
      <c r="E5" s="19" t="s">
        <v>89</v>
      </c>
      <c r="F5" s="19" t="s">
        <v>90</v>
      </c>
      <c r="G5" s="18" t="s">
        <v>91</v>
      </c>
      <c r="H5" s="8">
        <v>3759</v>
      </c>
      <c r="I5" s="11">
        <v>88.86</v>
      </c>
      <c r="J5" s="10">
        <v>88.86</v>
      </c>
      <c r="K5" s="12">
        <v>334024.74</v>
      </c>
      <c r="L5" s="17">
        <f t="shared" ref="L5" si="42">K5</f>
        <v>334024.74</v>
      </c>
      <c r="M5" s="9">
        <v>0</v>
      </c>
      <c r="N5" s="9" t="s">
        <v>292</v>
      </c>
      <c r="O5" s="9" t="s">
        <v>293</v>
      </c>
      <c r="P5" s="8" t="s">
        <v>343</v>
      </c>
      <c r="Q5" s="8" t="s">
        <v>344</v>
      </c>
      <c r="R5" s="8" t="s">
        <v>345</v>
      </c>
      <c r="S5" s="8" t="s">
        <v>346</v>
      </c>
      <c r="T5" s="8" t="s">
        <v>347</v>
      </c>
      <c r="U5" s="8" t="s">
        <v>348</v>
      </c>
      <c r="V5" s="8" t="s">
        <v>349</v>
      </c>
      <c r="W5" s="13">
        <v>88.863640000000004</v>
      </c>
      <c r="X5" s="8" t="s">
        <v>51</v>
      </c>
      <c r="Y5" s="13">
        <v>195.5</v>
      </c>
      <c r="Z5" s="14">
        <v>0.1</v>
      </c>
      <c r="AA5" s="8" t="s">
        <v>544</v>
      </c>
      <c r="AB5" s="8" t="s">
        <v>36</v>
      </c>
      <c r="AC5" s="15">
        <v>45730</v>
      </c>
      <c r="AD5" s="8">
        <v>1</v>
      </c>
      <c r="AE5" s="8" t="s">
        <v>551</v>
      </c>
      <c r="AF5" s="8">
        <v>0</v>
      </c>
      <c r="AG5" s="8">
        <v>0</v>
      </c>
      <c r="AH5" s="33">
        <v>88.86</v>
      </c>
      <c r="AI5" s="36">
        <v>84</v>
      </c>
      <c r="AJ5" s="27">
        <f t="shared" si="1"/>
        <v>252</v>
      </c>
      <c r="AK5" s="28">
        <f t="shared" si="2"/>
        <v>22392.720000000001</v>
      </c>
      <c r="AL5" s="40">
        <v>52</v>
      </c>
      <c r="AM5" s="27">
        <f t="shared" si="3"/>
        <v>156</v>
      </c>
      <c r="AN5" s="28">
        <f t="shared" si="4"/>
        <v>13862.16</v>
      </c>
      <c r="AO5" s="36">
        <v>42</v>
      </c>
      <c r="AP5" s="27">
        <f t="shared" si="5"/>
        <v>126</v>
      </c>
      <c r="AQ5" s="28">
        <f t="shared" si="6"/>
        <v>11196.36</v>
      </c>
      <c r="AR5" s="36">
        <v>32</v>
      </c>
      <c r="AS5" s="27">
        <f t="shared" si="7"/>
        <v>96</v>
      </c>
      <c r="AT5" s="28">
        <f t="shared" si="8"/>
        <v>8530.56</v>
      </c>
      <c r="AU5" s="36">
        <v>30</v>
      </c>
      <c r="AV5" s="27">
        <f t="shared" si="9"/>
        <v>90</v>
      </c>
      <c r="AW5" s="28">
        <f t="shared" si="10"/>
        <v>7997.4</v>
      </c>
      <c r="AX5" s="36">
        <v>61</v>
      </c>
      <c r="AY5" s="27">
        <f t="shared" si="11"/>
        <v>183</v>
      </c>
      <c r="AZ5" s="28">
        <f t="shared" si="12"/>
        <v>16261.38</v>
      </c>
      <c r="BA5" s="36">
        <v>61</v>
      </c>
      <c r="BB5" s="27">
        <f t="shared" si="13"/>
        <v>183</v>
      </c>
      <c r="BC5" s="31">
        <f t="shared" si="14"/>
        <v>16261.38</v>
      </c>
      <c r="BD5" s="36">
        <v>76</v>
      </c>
      <c r="BE5" s="27">
        <f t="shared" si="15"/>
        <v>228</v>
      </c>
      <c r="BF5" s="28">
        <f t="shared" si="16"/>
        <v>20260.079999999998</v>
      </c>
      <c r="BG5" s="36">
        <v>83</v>
      </c>
      <c r="BH5" s="27">
        <f t="shared" si="17"/>
        <v>249</v>
      </c>
      <c r="BI5" s="28">
        <f t="shared" si="18"/>
        <v>22126.14</v>
      </c>
      <c r="BJ5" s="42">
        <v>57</v>
      </c>
      <c r="BK5" s="27">
        <f t="shared" si="19"/>
        <v>171</v>
      </c>
      <c r="BL5" s="28">
        <f t="shared" si="20"/>
        <v>15195.06</v>
      </c>
      <c r="BM5" s="43">
        <v>57</v>
      </c>
      <c r="BN5" s="27">
        <f t="shared" si="21"/>
        <v>171</v>
      </c>
      <c r="BO5" s="28">
        <f t="shared" si="22"/>
        <v>15195.06</v>
      </c>
      <c r="BP5" s="44">
        <v>57</v>
      </c>
      <c r="BQ5" s="27">
        <f t="shared" si="23"/>
        <v>171</v>
      </c>
      <c r="BR5" s="28">
        <f t="shared" si="24"/>
        <v>15195.06</v>
      </c>
      <c r="BS5" s="34">
        <v>60</v>
      </c>
      <c r="BT5" s="27">
        <f t="shared" si="25"/>
        <v>180</v>
      </c>
      <c r="BU5" s="28">
        <f t="shared" si="0"/>
        <v>15994.8</v>
      </c>
      <c r="BV5" s="35">
        <v>60</v>
      </c>
      <c r="BW5" s="27">
        <f t="shared" si="26"/>
        <v>180</v>
      </c>
      <c r="BX5" s="28">
        <f t="shared" si="27"/>
        <v>15994.8</v>
      </c>
      <c r="BY5" s="44">
        <v>46</v>
      </c>
      <c r="BZ5" s="27">
        <f t="shared" si="28"/>
        <v>138</v>
      </c>
      <c r="CA5" s="32">
        <f t="shared" si="29"/>
        <v>12262.68</v>
      </c>
      <c r="CB5" s="34">
        <v>60</v>
      </c>
      <c r="CC5" s="27">
        <f t="shared" si="30"/>
        <v>180</v>
      </c>
      <c r="CD5" s="32">
        <f t="shared" si="31"/>
        <v>15994.8</v>
      </c>
      <c r="CE5" s="37">
        <v>46</v>
      </c>
      <c r="CF5" s="27">
        <f t="shared" si="32"/>
        <v>138</v>
      </c>
      <c r="CG5" s="32">
        <f t="shared" si="33"/>
        <v>12262.68</v>
      </c>
      <c r="CH5" s="38"/>
      <c r="CI5" s="27">
        <f t="shared" si="34"/>
        <v>0</v>
      </c>
      <c r="CJ5" s="32">
        <f t="shared" si="35"/>
        <v>0</v>
      </c>
      <c r="CK5" s="38"/>
      <c r="CL5" s="27">
        <f t="shared" si="36"/>
        <v>0</v>
      </c>
      <c r="CM5" s="32">
        <f t="shared" si="37"/>
        <v>0</v>
      </c>
      <c r="CN5" s="34"/>
      <c r="CO5" s="27">
        <f t="shared" si="38"/>
        <v>0</v>
      </c>
      <c r="CP5" s="32">
        <f t="shared" si="39"/>
        <v>0</v>
      </c>
      <c r="CQ5" s="44"/>
      <c r="CR5" s="27">
        <f t="shared" si="40"/>
        <v>0</v>
      </c>
      <c r="CS5" s="32">
        <f t="shared" si="41"/>
        <v>0</v>
      </c>
      <c r="CT5" s="68">
        <v>867</v>
      </c>
    </row>
    <row r="6" spans="1:98">
      <c r="A6" s="19" t="s">
        <v>38</v>
      </c>
      <c r="B6" s="19" t="s">
        <v>33</v>
      </c>
      <c r="C6" s="18" t="s">
        <v>92</v>
      </c>
      <c r="D6" s="19" t="s">
        <v>93</v>
      </c>
      <c r="E6" s="19" t="s">
        <v>94</v>
      </c>
      <c r="F6" s="19" t="s">
        <v>95</v>
      </c>
      <c r="G6" s="18" t="s">
        <v>96</v>
      </c>
      <c r="H6" s="8">
        <v>4992</v>
      </c>
      <c r="I6" s="11">
        <v>3832.94</v>
      </c>
      <c r="J6" s="75"/>
      <c r="K6" s="76"/>
      <c r="L6" s="78"/>
      <c r="M6" s="77"/>
      <c r="N6" s="9" t="s">
        <v>294</v>
      </c>
      <c r="O6" s="9" t="s">
        <v>295</v>
      </c>
      <c r="P6" s="8" t="s">
        <v>350</v>
      </c>
      <c r="Q6" s="8" t="s">
        <v>351</v>
      </c>
      <c r="R6" s="8" t="s">
        <v>352</v>
      </c>
      <c r="S6" s="8" t="s">
        <v>353</v>
      </c>
      <c r="T6" s="8" t="s">
        <v>63</v>
      </c>
      <c r="U6" s="8" t="s">
        <v>354</v>
      </c>
      <c r="V6" s="8" t="s">
        <v>355</v>
      </c>
      <c r="W6" s="71"/>
      <c r="X6" s="73"/>
      <c r="Y6" s="71"/>
      <c r="Z6" s="72"/>
      <c r="AA6" s="73"/>
      <c r="AB6" s="8" t="s">
        <v>36</v>
      </c>
      <c r="AC6" s="15">
        <v>50263</v>
      </c>
      <c r="AD6" s="8">
        <v>1</v>
      </c>
      <c r="AE6" s="73"/>
      <c r="AF6" s="73"/>
      <c r="AG6" s="73"/>
      <c r="AH6" s="74"/>
      <c r="AI6" s="36"/>
      <c r="AJ6" s="27">
        <f t="shared" si="1"/>
        <v>0</v>
      </c>
      <c r="AK6" s="28">
        <f t="shared" si="2"/>
        <v>0</v>
      </c>
      <c r="AL6" s="40"/>
      <c r="AM6" s="27">
        <f t="shared" si="3"/>
        <v>0</v>
      </c>
      <c r="AN6" s="28">
        <f t="shared" si="4"/>
        <v>0</v>
      </c>
      <c r="AO6" s="36"/>
      <c r="AP6" s="27">
        <f t="shared" si="5"/>
        <v>0</v>
      </c>
      <c r="AQ6" s="28">
        <f t="shared" si="6"/>
        <v>0</v>
      </c>
      <c r="AR6" s="36"/>
      <c r="AS6" s="27">
        <f t="shared" si="7"/>
        <v>0</v>
      </c>
      <c r="AT6" s="28">
        <f t="shared" si="8"/>
        <v>0</v>
      </c>
      <c r="AU6" s="36"/>
      <c r="AV6" s="27">
        <f t="shared" si="9"/>
        <v>0</v>
      </c>
      <c r="AW6" s="28">
        <f t="shared" si="10"/>
        <v>0</v>
      </c>
      <c r="AX6" s="36"/>
      <c r="AY6" s="27">
        <f t="shared" si="11"/>
        <v>0</v>
      </c>
      <c r="AZ6" s="28">
        <f t="shared" si="12"/>
        <v>0</v>
      </c>
      <c r="BA6" s="36"/>
      <c r="BB6" s="27">
        <f t="shared" si="13"/>
        <v>0</v>
      </c>
      <c r="BC6" s="31">
        <f t="shared" si="14"/>
        <v>0</v>
      </c>
      <c r="BD6" s="36"/>
      <c r="BE6" s="27">
        <f t="shared" si="15"/>
        <v>0</v>
      </c>
      <c r="BF6" s="28">
        <f t="shared" si="16"/>
        <v>0</v>
      </c>
      <c r="BG6" s="36"/>
      <c r="BH6" s="27">
        <f t="shared" si="17"/>
        <v>0</v>
      </c>
      <c r="BI6" s="28">
        <f t="shared" si="18"/>
        <v>0</v>
      </c>
      <c r="BJ6" s="42"/>
      <c r="BK6" s="27">
        <f t="shared" si="19"/>
        <v>0</v>
      </c>
      <c r="BL6" s="28">
        <f t="shared" si="20"/>
        <v>0</v>
      </c>
      <c r="BM6" s="43"/>
      <c r="BN6" s="27">
        <f t="shared" si="21"/>
        <v>0</v>
      </c>
      <c r="BO6" s="28">
        <f t="shared" si="22"/>
        <v>0</v>
      </c>
      <c r="BP6" s="44">
        <v>160</v>
      </c>
      <c r="BQ6" s="27">
        <f t="shared" si="23"/>
        <v>480</v>
      </c>
      <c r="BR6" s="28">
        <f t="shared" si="24"/>
        <v>0</v>
      </c>
      <c r="BS6" s="34"/>
      <c r="BT6" s="27">
        <f t="shared" si="25"/>
        <v>0</v>
      </c>
      <c r="BU6" s="28">
        <f t="shared" si="0"/>
        <v>0</v>
      </c>
      <c r="BV6" s="35"/>
      <c r="BW6" s="27">
        <f t="shared" si="26"/>
        <v>0</v>
      </c>
      <c r="BX6" s="28">
        <f t="shared" si="27"/>
        <v>0</v>
      </c>
      <c r="BY6" s="44"/>
      <c r="BZ6" s="27">
        <f t="shared" si="28"/>
        <v>0</v>
      </c>
      <c r="CA6" s="32">
        <f t="shared" si="29"/>
        <v>0</v>
      </c>
      <c r="CB6" s="34">
        <v>680</v>
      </c>
      <c r="CC6" s="27">
        <f t="shared" si="30"/>
        <v>2040</v>
      </c>
      <c r="CD6" s="32">
        <f t="shared" si="31"/>
        <v>0</v>
      </c>
      <c r="CE6" s="37"/>
      <c r="CF6" s="27">
        <f t="shared" si="32"/>
        <v>0</v>
      </c>
      <c r="CG6" s="32">
        <f t="shared" si="33"/>
        <v>0</v>
      </c>
      <c r="CH6" s="38"/>
      <c r="CI6" s="27">
        <f t="shared" si="34"/>
        <v>0</v>
      </c>
      <c r="CJ6" s="32">
        <f t="shared" si="35"/>
        <v>0</v>
      </c>
      <c r="CK6" s="38">
        <v>440</v>
      </c>
      <c r="CL6" s="27">
        <f t="shared" si="36"/>
        <v>1320</v>
      </c>
      <c r="CM6" s="32">
        <f t="shared" si="37"/>
        <v>0</v>
      </c>
      <c r="CN6" s="34"/>
      <c r="CO6" s="27">
        <f t="shared" si="38"/>
        <v>0</v>
      </c>
      <c r="CP6" s="32">
        <f t="shared" si="39"/>
        <v>0</v>
      </c>
      <c r="CQ6" s="44"/>
      <c r="CR6" s="27">
        <f t="shared" si="40"/>
        <v>0</v>
      </c>
      <c r="CS6" s="32">
        <f t="shared" si="41"/>
        <v>0</v>
      </c>
      <c r="CT6" s="68">
        <v>1152</v>
      </c>
    </row>
    <row r="7" spans="1:98">
      <c r="A7" s="19" t="s">
        <v>40</v>
      </c>
      <c r="B7" s="19" t="s">
        <v>33</v>
      </c>
      <c r="C7" s="87" t="s">
        <v>97</v>
      </c>
      <c r="D7" s="19" t="s">
        <v>98</v>
      </c>
      <c r="E7" s="19" t="s">
        <v>99</v>
      </c>
      <c r="F7" s="19" t="s">
        <v>100</v>
      </c>
      <c r="G7" s="18" t="s">
        <v>101</v>
      </c>
      <c r="H7" s="8">
        <v>60840</v>
      </c>
      <c r="I7" s="11">
        <v>33.841329999999999</v>
      </c>
      <c r="J7" s="75"/>
      <c r="K7" s="76"/>
      <c r="L7" s="90"/>
      <c r="M7" s="77"/>
      <c r="N7" s="9" t="s">
        <v>296</v>
      </c>
      <c r="O7" s="9" t="s">
        <v>297</v>
      </c>
      <c r="P7" s="8" t="s">
        <v>356</v>
      </c>
      <c r="Q7" s="8" t="s">
        <v>357</v>
      </c>
      <c r="R7" s="8" t="s">
        <v>358</v>
      </c>
      <c r="S7" s="8" t="s">
        <v>359</v>
      </c>
      <c r="T7" s="8" t="s">
        <v>360</v>
      </c>
      <c r="U7" s="8" t="s">
        <v>361</v>
      </c>
      <c r="V7" s="8" t="s">
        <v>362</v>
      </c>
      <c r="W7" s="71"/>
      <c r="X7" s="73"/>
      <c r="Y7" s="71"/>
      <c r="Z7" s="72"/>
      <c r="AA7" s="73"/>
      <c r="AB7" s="8" t="s">
        <v>36</v>
      </c>
      <c r="AC7" s="15">
        <v>46313</v>
      </c>
      <c r="AD7" s="8">
        <v>30</v>
      </c>
      <c r="AE7" s="73"/>
      <c r="AF7" s="73"/>
      <c r="AG7" s="73"/>
      <c r="AH7" s="74"/>
      <c r="AI7" s="45">
        <v>870</v>
      </c>
      <c r="AJ7" s="27">
        <f t="shared" si="1"/>
        <v>2610</v>
      </c>
      <c r="AK7" s="28">
        <f t="shared" si="2"/>
        <v>0</v>
      </c>
      <c r="AL7" s="46">
        <v>540</v>
      </c>
      <c r="AM7" s="27">
        <f t="shared" si="3"/>
        <v>1620</v>
      </c>
      <c r="AN7" s="28">
        <f t="shared" si="4"/>
        <v>0</v>
      </c>
      <c r="AO7" s="45">
        <v>2250</v>
      </c>
      <c r="AP7" s="27">
        <f t="shared" si="5"/>
        <v>6750</v>
      </c>
      <c r="AQ7" s="28">
        <f t="shared" si="6"/>
        <v>0</v>
      </c>
      <c r="AR7" s="45">
        <v>300</v>
      </c>
      <c r="AS7" s="27">
        <f t="shared" si="7"/>
        <v>900</v>
      </c>
      <c r="AT7" s="28">
        <f t="shared" si="8"/>
        <v>0</v>
      </c>
      <c r="AU7" s="45">
        <v>1260</v>
      </c>
      <c r="AV7" s="27">
        <f t="shared" si="9"/>
        <v>3780</v>
      </c>
      <c r="AW7" s="28">
        <f t="shared" si="10"/>
        <v>0</v>
      </c>
      <c r="AX7" s="45">
        <v>2520</v>
      </c>
      <c r="AY7" s="27">
        <f t="shared" si="11"/>
        <v>7560</v>
      </c>
      <c r="AZ7" s="28">
        <f t="shared" si="12"/>
        <v>0</v>
      </c>
      <c r="BA7" s="36">
        <v>630</v>
      </c>
      <c r="BB7" s="27">
        <f t="shared" si="13"/>
        <v>1890</v>
      </c>
      <c r="BC7" s="31">
        <f t="shared" si="14"/>
        <v>0</v>
      </c>
      <c r="BD7" s="45">
        <v>810</v>
      </c>
      <c r="BE7" s="27">
        <f t="shared" si="15"/>
        <v>2430</v>
      </c>
      <c r="BF7" s="28">
        <f t="shared" si="16"/>
        <v>0</v>
      </c>
      <c r="BG7" s="45">
        <v>870</v>
      </c>
      <c r="BH7" s="27">
        <f t="shared" si="17"/>
        <v>2610</v>
      </c>
      <c r="BI7" s="28">
        <f t="shared" si="18"/>
        <v>0</v>
      </c>
      <c r="BJ7" s="46">
        <v>750</v>
      </c>
      <c r="BK7" s="27">
        <f t="shared" si="19"/>
        <v>2250</v>
      </c>
      <c r="BL7" s="28">
        <f t="shared" si="20"/>
        <v>0</v>
      </c>
      <c r="BM7" s="47">
        <v>750</v>
      </c>
      <c r="BN7" s="27">
        <f t="shared" si="21"/>
        <v>2250</v>
      </c>
      <c r="BO7" s="28">
        <f t="shared" si="22"/>
        <v>0</v>
      </c>
      <c r="BP7" s="45">
        <v>750</v>
      </c>
      <c r="BQ7" s="27">
        <f t="shared" si="23"/>
        <v>2250</v>
      </c>
      <c r="BR7" s="28">
        <f t="shared" si="24"/>
        <v>0</v>
      </c>
      <c r="BS7" s="34">
        <v>510</v>
      </c>
      <c r="BT7" s="27">
        <f t="shared" si="25"/>
        <v>1530</v>
      </c>
      <c r="BU7" s="28">
        <f t="shared" si="0"/>
        <v>0</v>
      </c>
      <c r="BV7" s="35">
        <v>510</v>
      </c>
      <c r="BW7" s="27">
        <f t="shared" si="26"/>
        <v>1530</v>
      </c>
      <c r="BX7" s="28">
        <f t="shared" si="27"/>
        <v>0</v>
      </c>
      <c r="BY7" s="45">
        <v>630</v>
      </c>
      <c r="BZ7" s="27">
        <f t="shared" si="28"/>
        <v>1890</v>
      </c>
      <c r="CA7" s="32">
        <f t="shared" si="29"/>
        <v>0</v>
      </c>
      <c r="CB7" s="34">
        <v>510</v>
      </c>
      <c r="CC7" s="27">
        <f t="shared" si="30"/>
        <v>1530</v>
      </c>
      <c r="CD7" s="32">
        <f t="shared" si="31"/>
        <v>0</v>
      </c>
      <c r="CE7" s="37">
        <v>630</v>
      </c>
      <c r="CF7" s="27">
        <f t="shared" si="32"/>
        <v>1890</v>
      </c>
      <c r="CG7" s="32">
        <f t="shared" si="33"/>
        <v>0</v>
      </c>
      <c r="CH7" s="38">
        <v>510</v>
      </c>
      <c r="CI7" s="27">
        <f t="shared" si="34"/>
        <v>1530</v>
      </c>
      <c r="CJ7" s="32">
        <f t="shared" si="35"/>
        <v>0</v>
      </c>
      <c r="CK7" s="38">
        <v>0</v>
      </c>
      <c r="CL7" s="27">
        <f t="shared" si="36"/>
        <v>0</v>
      </c>
      <c r="CM7" s="32">
        <f t="shared" si="37"/>
        <v>0</v>
      </c>
      <c r="CN7" s="34"/>
      <c r="CO7" s="27">
        <f t="shared" si="38"/>
        <v>0</v>
      </c>
      <c r="CP7" s="32">
        <f t="shared" si="39"/>
        <v>0</v>
      </c>
      <c r="CQ7" s="45"/>
      <c r="CR7" s="27">
        <f t="shared" si="40"/>
        <v>0</v>
      </c>
      <c r="CS7" s="32">
        <f t="shared" si="41"/>
        <v>0</v>
      </c>
      <c r="CT7" s="68">
        <v>14040</v>
      </c>
    </row>
    <row r="8" spans="1:98">
      <c r="A8" s="19" t="s">
        <v>40</v>
      </c>
      <c r="B8" s="19" t="s">
        <v>35</v>
      </c>
      <c r="C8" s="88"/>
      <c r="D8" s="19" t="s">
        <v>98</v>
      </c>
      <c r="E8" s="19" t="s">
        <v>102</v>
      </c>
      <c r="F8" s="19" t="s">
        <v>100</v>
      </c>
      <c r="G8" s="18" t="s">
        <v>103</v>
      </c>
      <c r="H8" s="8">
        <v>156195</v>
      </c>
      <c r="I8" s="11">
        <v>33.841329999999999</v>
      </c>
      <c r="J8" s="75"/>
      <c r="K8" s="76"/>
      <c r="L8" s="97"/>
      <c r="M8" s="77"/>
      <c r="N8" s="9" t="s">
        <v>296</v>
      </c>
      <c r="O8" s="9" t="s">
        <v>297</v>
      </c>
      <c r="P8" s="8" t="s">
        <v>356</v>
      </c>
      <c r="Q8" s="8" t="s">
        <v>357</v>
      </c>
      <c r="R8" s="8" t="s">
        <v>358</v>
      </c>
      <c r="S8" s="8" t="s">
        <v>359</v>
      </c>
      <c r="T8" s="8" t="s">
        <v>360</v>
      </c>
      <c r="U8" s="8" t="s">
        <v>363</v>
      </c>
      <c r="V8" s="8" t="s">
        <v>364</v>
      </c>
      <c r="W8" s="71"/>
      <c r="X8" s="73"/>
      <c r="Y8" s="71"/>
      <c r="Z8" s="72"/>
      <c r="AA8" s="73"/>
      <c r="AB8" s="8" t="s">
        <v>36</v>
      </c>
      <c r="AC8" s="15">
        <v>46313</v>
      </c>
      <c r="AD8" s="8">
        <v>30</v>
      </c>
      <c r="AE8" s="73"/>
      <c r="AF8" s="73"/>
      <c r="AG8" s="73"/>
      <c r="AH8" s="74"/>
      <c r="AI8" s="48">
        <v>2250</v>
      </c>
      <c r="AJ8" s="27">
        <f t="shared" si="1"/>
        <v>6750</v>
      </c>
      <c r="AK8" s="28">
        <f t="shared" si="2"/>
        <v>0</v>
      </c>
      <c r="AL8" s="49">
        <v>1350</v>
      </c>
      <c r="AM8" s="27">
        <f t="shared" si="3"/>
        <v>4050</v>
      </c>
      <c r="AN8" s="28">
        <f t="shared" si="4"/>
        <v>0</v>
      </c>
      <c r="AO8" s="50">
        <v>5760</v>
      </c>
      <c r="AP8" s="27">
        <f t="shared" si="5"/>
        <v>17280</v>
      </c>
      <c r="AQ8" s="28">
        <f t="shared" si="6"/>
        <v>0</v>
      </c>
      <c r="AR8" s="41">
        <v>810</v>
      </c>
      <c r="AS8" s="27">
        <f t="shared" si="7"/>
        <v>2430</v>
      </c>
      <c r="AT8" s="28">
        <f t="shared" si="8"/>
        <v>0</v>
      </c>
      <c r="AU8" s="50">
        <v>3240</v>
      </c>
      <c r="AV8" s="27">
        <f t="shared" si="9"/>
        <v>9720</v>
      </c>
      <c r="AW8" s="28">
        <f t="shared" si="10"/>
        <v>0</v>
      </c>
      <c r="AX8" s="50">
        <v>6480</v>
      </c>
      <c r="AY8" s="27">
        <f t="shared" si="11"/>
        <v>19440</v>
      </c>
      <c r="AZ8" s="28">
        <f t="shared" si="12"/>
        <v>0</v>
      </c>
      <c r="BA8" s="51">
        <v>1710</v>
      </c>
      <c r="BB8" s="27">
        <f t="shared" si="13"/>
        <v>5130</v>
      </c>
      <c r="BC8" s="31">
        <f t="shared" si="14"/>
        <v>0</v>
      </c>
      <c r="BD8" s="50">
        <v>2040</v>
      </c>
      <c r="BE8" s="27">
        <f t="shared" si="15"/>
        <v>6120</v>
      </c>
      <c r="BF8" s="28">
        <f t="shared" si="16"/>
        <v>0</v>
      </c>
      <c r="BG8" s="41">
        <v>2220</v>
      </c>
      <c r="BH8" s="27">
        <f t="shared" si="17"/>
        <v>6660</v>
      </c>
      <c r="BI8" s="28">
        <f t="shared" si="18"/>
        <v>0</v>
      </c>
      <c r="BJ8" s="52">
        <v>1920</v>
      </c>
      <c r="BK8" s="27">
        <f t="shared" si="19"/>
        <v>5760</v>
      </c>
      <c r="BL8" s="28">
        <f t="shared" si="20"/>
        <v>0</v>
      </c>
      <c r="BM8" s="41">
        <v>1920</v>
      </c>
      <c r="BN8" s="27">
        <f t="shared" si="21"/>
        <v>5760</v>
      </c>
      <c r="BO8" s="28">
        <f t="shared" si="22"/>
        <v>0</v>
      </c>
      <c r="BP8" s="50">
        <v>1920</v>
      </c>
      <c r="BQ8" s="27">
        <f t="shared" si="23"/>
        <v>5760</v>
      </c>
      <c r="BR8" s="28">
        <f t="shared" si="24"/>
        <v>0</v>
      </c>
      <c r="BS8" s="53">
        <v>1290</v>
      </c>
      <c r="BT8" s="27">
        <f t="shared" si="25"/>
        <v>3870</v>
      </c>
      <c r="BU8" s="28">
        <f t="shared" si="0"/>
        <v>0</v>
      </c>
      <c r="BV8" s="54">
        <v>1320</v>
      </c>
      <c r="BW8" s="27">
        <f t="shared" si="26"/>
        <v>3960</v>
      </c>
      <c r="BX8" s="28">
        <f t="shared" si="27"/>
        <v>0</v>
      </c>
      <c r="BY8" s="41">
        <v>1620</v>
      </c>
      <c r="BZ8" s="27">
        <f t="shared" si="28"/>
        <v>4860</v>
      </c>
      <c r="CA8" s="32">
        <f t="shared" si="29"/>
        <v>0</v>
      </c>
      <c r="CB8" s="34">
        <v>1290</v>
      </c>
      <c r="CC8" s="27">
        <f t="shared" si="30"/>
        <v>3870</v>
      </c>
      <c r="CD8" s="32">
        <f t="shared" si="31"/>
        <v>0</v>
      </c>
      <c r="CE8" s="54">
        <v>1620</v>
      </c>
      <c r="CF8" s="27">
        <f t="shared" si="32"/>
        <v>4860</v>
      </c>
      <c r="CG8" s="32">
        <f t="shared" si="33"/>
        <v>0</v>
      </c>
      <c r="CH8" s="38">
        <v>1290</v>
      </c>
      <c r="CI8" s="27">
        <f t="shared" si="34"/>
        <v>3870</v>
      </c>
      <c r="CJ8" s="32">
        <f t="shared" si="35"/>
        <v>0</v>
      </c>
      <c r="CK8" s="38">
        <v>0</v>
      </c>
      <c r="CL8" s="27">
        <f t="shared" si="36"/>
        <v>0</v>
      </c>
      <c r="CM8" s="32">
        <f t="shared" si="37"/>
        <v>0</v>
      </c>
      <c r="CN8" s="34"/>
      <c r="CO8" s="27">
        <f t="shared" si="38"/>
        <v>0</v>
      </c>
      <c r="CP8" s="32">
        <f t="shared" si="39"/>
        <v>0</v>
      </c>
      <c r="CQ8" s="44"/>
      <c r="CR8" s="27">
        <f t="shared" si="40"/>
        <v>0</v>
      </c>
      <c r="CS8" s="32">
        <f t="shared" si="41"/>
        <v>0</v>
      </c>
      <c r="CT8" s="68">
        <v>36045</v>
      </c>
    </row>
    <row r="9" spans="1:98">
      <c r="A9" s="19" t="s">
        <v>42</v>
      </c>
      <c r="B9" s="19" t="s">
        <v>33</v>
      </c>
      <c r="C9" s="87" t="s">
        <v>104</v>
      </c>
      <c r="D9" s="19" t="s">
        <v>105</v>
      </c>
      <c r="E9" s="19" t="s">
        <v>106</v>
      </c>
      <c r="F9" s="19" t="s">
        <v>107</v>
      </c>
      <c r="G9" s="18" t="s">
        <v>108</v>
      </c>
      <c r="H9" s="8">
        <v>556155</v>
      </c>
      <c r="I9" s="11">
        <v>540.82000000000005</v>
      </c>
      <c r="J9" s="75"/>
      <c r="K9" s="76"/>
      <c r="L9" s="90"/>
      <c r="M9" s="77"/>
      <c r="N9" s="9" t="s">
        <v>70</v>
      </c>
      <c r="O9" s="9" t="s">
        <v>298</v>
      </c>
      <c r="P9" s="8" t="s">
        <v>365</v>
      </c>
      <c r="Q9" s="8" t="s">
        <v>366</v>
      </c>
      <c r="R9" s="8" t="s">
        <v>367</v>
      </c>
      <c r="S9" s="8" t="s">
        <v>368</v>
      </c>
      <c r="T9" s="8" t="s">
        <v>369</v>
      </c>
      <c r="U9" s="8" t="s">
        <v>370</v>
      </c>
      <c r="V9" s="8" t="s">
        <v>371</v>
      </c>
      <c r="W9" s="71"/>
      <c r="X9" s="73"/>
      <c r="Y9" s="71"/>
      <c r="Z9" s="72"/>
      <c r="AA9" s="73"/>
      <c r="AB9" s="8" t="s">
        <v>36</v>
      </c>
      <c r="AC9" s="15">
        <v>49296</v>
      </c>
      <c r="AD9" s="8">
        <v>28</v>
      </c>
      <c r="AE9" s="73"/>
      <c r="AF9" s="73"/>
      <c r="AG9" s="73"/>
      <c r="AH9" s="74"/>
      <c r="AI9" s="36">
        <v>784</v>
      </c>
      <c r="AJ9" s="27">
        <f t="shared" si="1"/>
        <v>2352</v>
      </c>
      <c r="AK9" s="28">
        <f t="shared" si="2"/>
        <v>0</v>
      </c>
      <c r="AL9" s="40">
        <v>2940</v>
      </c>
      <c r="AM9" s="27">
        <f t="shared" si="3"/>
        <v>8820</v>
      </c>
      <c r="AN9" s="28">
        <f t="shared" si="4"/>
        <v>0</v>
      </c>
      <c r="AO9" s="36">
        <v>5460</v>
      </c>
      <c r="AP9" s="27">
        <f t="shared" si="5"/>
        <v>16380</v>
      </c>
      <c r="AQ9" s="28">
        <f t="shared" si="6"/>
        <v>0</v>
      </c>
      <c r="AR9" s="36">
        <v>84</v>
      </c>
      <c r="AS9" s="27">
        <f t="shared" si="7"/>
        <v>252</v>
      </c>
      <c r="AT9" s="28">
        <f t="shared" si="8"/>
        <v>0</v>
      </c>
      <c r="AU9" s="36">
        <v>84</v>
      </c>
      <c r="AV9" s="27">
        <f t="shared" si="9"/>
        <v>252</v>
      </c>
      <c r="AW9" s="28">
        <f t="shared" si="10"/>
        <v>0</v>
      </c>
      <c r="AX9" s="36">
        <v>84</v>
      </c>
      <c r="AY9" s="27">
        <f t="shared" si="11"/>
        <v>252</v>
      </c>
      <c r="AZ9" s="28">
        <f t="shared" si="12"/>
        <v>0</v>
      </c>
      <c r="BA9" s="36">
        <v>12040</v>
      </c>
      <c r="BB9" s="27">
        <f t="shared" si="13"/>
        <v>36120</v>
      </c>
      <c r="BC9" s="31">
        <f t="shared" si="14"/>
        <v>0</v>
      </c>
      <c r="BD9" s="36">
        <v>4648</v>
      </c>
      <c r="BE9" s="27">
        <f t="shared" si="15"/>
        <v>13944</v>
      </c>
      <c r="BF9" s="28">
        <f t="shared" si="16"/>
        <v>0</v>
      </c>
      <c r="BG9" s="41">
        <v>3164</v>
      </c>
      <c r="BH9" s="27">
        <f t="shared" si="17"/>
        <v>9492</v>
      </c>
      <c r="BI9" s="28">
        <f t="shared" si="18"/>
        <v>0</v>
      </c>
      <c r="BJ9" s="52">
        <v>17080</v>
      </c>
      <c r="BK9" s="27">
        <f t="shared" si="19"/>
        <v>51240</v>
      </c>
      <c r="BL9" s="28">
        <f t="shared" si="20"/>
        <v>0</v>
      </c>
      <c r="BM9" s="41">
        <v>6916</v>
      </c>
      <c r="BN9" s="27">
        <f t="shared" si="21"/>
        <v>20748</v>
      </c>
      <c r="BO9" s="28">
        <f t="shared" si="22"/>
        <v>0</v>
      </c>
      <c r="BP9" s="41">
        <v>8204</v>
      </c>
      <c r="BQ9" s="27">
        <f t="shared" si="23"/>
        <v>24612</v>
      </c>
      <c r="BR9" s="28">
        <f t="shared" si="24"/>
        <v>0</v>
      </c>
      <c r="BS9" s="34">
        <v>10948</v>
      </c>
      <c r="BT9" s="27">
        <f t="shared" si="25"/>
        <v>32844</v>
      </c>
      <c r="BU9" s="28">
        <f t="shared" si="0"/>
        <v>0</v>
      </c>
      <c r="BV9" s="35">
        <v>26488</v>
      </c>
      <c r="BW9" s="27">
        <f t="shared" si="26"/>
        <v>79464</v>
      </c>
      <c r="BX9" s="28">
        <f t="shared" si="27"/>
        <v>0</v>
      </c>
      <c r="BY9" s="41">
        <v>12628</v>
      </c>
      <c r="BZ9" s="27">
        <f t="shared" si="28"/>
        <v>37884</v>
      </c>
      <c r="CA9" s="32">
        <f t="shared" si="29"/>
        <v>0</v>
      </c>
      <c r="CB9" s="34">
        <v>28336</v>
      </c>
      <c r="CC9" s="27">
        <f t="shared" si="30"/>
        <v>85008</v>
      </c>
      <c r="CD9" s="32">
        <f t="shared" si="31"/>
        <v>0</v>
      </c>
      <c r="CE9" s="37">
        <v>2716</v>
      </c>
      <c r="CF9" s="27">
        <f t="shared" si="32"/>
        <v>8148</v>
      </c>
      <c r="CG9" s="32">
        <f t="shared" si="33"/>
        <v>0</v>
      </c>
      <c r="CH9" s="38"/>
      <c r="CI9" s="27">
        <f t="shared" si="34"/>
        <v>0</v>
      </c>
      <c r="CJ9" s="32">
        <f t="shared" si="35"/>
        <v>0</v>
      </c>
      <c r="CK9" s="38"/>
      <c r="CL9" s="27">
        <f t="shared" si="36"/>
        <v>0</v>
      </c>
      <c r="CM9" s="32">
        <f t="shared" si="37"/>
        <v>0</v>
      </c>
      <c r="CN9" s="34"/>
      <c r="CO9" s="27">
        <f t="shared" si="38"/>
        <v>0</v>
      </c>
      <c r="CP9" s="32">
        <f t="shared" si="39"/>
        <v>0</v>
      </c>
      <c r="CQ9" s="44"/>
      <c r="CR9" s="27">
        <f t="shared" si="40"/>
        <v>0</v>
      </c>
      <c r="CS9" s="32">
        <f t="shared" si="41"/>
        <v>0</v>
      </c>
      <c r="CT9" s="68">
        <v>128343</v>
      </c>
    </row>
    <row r="10" spans="1:98">
      <c r="A10" s="19" t="s">
        <v>42</v>
      </c>
      <c r="B10" s="19" t="s">
        <v>35</v>
      </c>
      <c r="C10" s="89"/>
      <c r="D10" s="19" t="s">
        <v>105</v>
      </c>
      <c r="E10" s="19" t="s">
        <v>109</v>
      </c>
      <c r="F10" s="19" t="s">
        <v>107</v>
      </c>
      <c r="G10" s="18" t="s">
        <v>86</v>
      </c>
      <c r="H10" s="8">
        <v>115642</v>
      </c>
      <c r="I10" s="11">
        <v>540.82000000000005</v>
      </c>
      <c r="J10" s="75"/>
      <c r="K10" s="76"/>
      <c r="L10" s="91"/>
      <c r="M10" s="77"/>
      <c r="N10" s="9" t="s">
        <v>70</v>
      </c>
      <c r="O10" s="9" t="s">
        <v>298</v>
      </c>
      <c r="P10" s="8" t="s">
        <v>365</v>
      </c>
      <c r="Q10" s="8" t="s">
        <v>366</v>
      </c>
      <c r="R10" s="8" t="s">
        <v>367</v>
      </c>
      <c r="S10" s="8" t="s">
        <v>368</v>
      </c>
      <c r="T10" s="8" t="s">
        <v>369</v>
      </c>
      <c r="U10" s="8" t="s">
        <v>372</v>
      </c>
      <c r="V10" s="8" t="s">
        <v>373</v>
      </c>
      <c r="W10" s="71"/>
      <c r="X10" s="73"/>
      <c r="Y10" s="71"/>
      <c r="Z10" s="72"/>
      <c r="AA10" s="73"/>
      <c r="AB10" s="8" t="s">
        <v>36</v>
      </c>
      <c r="AC10" s="15">
        <v>49296</v>
      </c>
      <c r="AD10" s="8">
        <v>28</v>
      </c>
      <c r="AE10" s="73"/>
      <c r="AF10" s="73"/>
      <c r="AG10" s="73"/>
      <c r="AH10" s="74"/>
      <c r="AI10" s="36"/>
      <c r="AJ10" s="27">
        <f t="shared" si="1"/>
        <v>0</v>
      </c>
      <c r="AK10" s="28">
        <f t="shared" si="2"/>
        <v>0</v>
      </c>
      <c r="AL10" s="40">
        <v>1176</v>
      </c>
      <c r="AM10" s="27">
        <f t="shared" si="3"/>
        <v>3528</v>
      </c>
      <c r="AN10" s="28">
        <f t="shared" si="4"/>
        <v>0</v>
      </c>
      <c r="AO10" s="36">
        <v>868</v>
      </c>
      <c r="AP10" s="27">
        <f t="shared" si="5"/>
        <v>2604</v>
      </c>
      <c r="AQ10" s="28">
        <f t="shared" si="6"/>
        <v>0</v>
      </c>
      <c r="AR10" s="36"/>
      <c r="AS10" s="27">
        <f t="shared" si="7"/>
        <v>0</v>
      </c>
      <c r="AT10" s="28">
        <f t="shared" si="8"/>
        <v>0</v>
      </c>
      <c r="AU10" s="36"/>
      <c r="AV10" s="27">
        <f t="shared" si="9"/>
        <v>0</v>
      </c>
      <c r="AW10" s="28">
        <f t="shared" si="10"/>
        <v>0</v>
      </c>
      <c r="AX10" s="36"/>
      <c r="AY10" s="27">
        <f t="shared" si="11"/>
        <v>0</v>
      </c>
      <c r="AZ10" s="28">
        <f t="shared" si="12"/>
        <v>0</v>
      </c>
      <c r="BA10" s="36">
        <v>868</v>
      </c>
      <c r="BB10" s="27">
        <f t="shared" si="13"/>
        <v>2604</v>
      </c>
      <c r="BC10" s="31">
        <f t="shared" si="14"/>
        <v>0</v>
      </c>
      <c r="BD10" s="36">
        <v>588</v>
      </c>
      <c r="BE10" s="27">
        <f t="shared" si="15"/>
        <v>1764</v>
      </c>
      <c r="BF10" s="28">
        <f t="shared" si="16"/>
        <v>0</v>
      </c>
      <c r="BG10" s="36">
        <v>868</v>
      </c>
      <c r="BH10" s="27">
        <f t="shared" si="17"/>
        <v>2604</v>
      </c>
      <c r="BI10" s="28">
        <f t="shared" si="18"/>
        <v>0</v>
      </c>
      <c r="BJ10" s="52">
        <v>4368</v>
      </c>
      <c r="BK10" s="27">
        <f t="shared" si="19"/>
        <v>13104</v>
      </c>
      <c r="BL10" s="28">
        <f t="shared" si="20"/>
        <v>0</v>
      </c>
      <c r="BM10" s="41">
        <v>1176</v>
      </c>
      <c r="BN10" s="27">
        <f t="shared" si="21"/>
        <v>3528</v>
      </c>
      <c r="BO10" s="28">
        <f t="shared" si="22"/>
        <v>0</v>
      </c>
      <c r="BP10" s="41">
        <v>1456</v>
      </c>
      <c r="BQ10" s="27">
        <f t="shared" si="23"/>
        <v>4368</v>
      </c>
      <c r="BR10" s="28">
        <f t="shared" si="24"/>
        <v>0</v>
      </c>
      <c r="BS10" s="34">
        <v>1176</v>
      </c>
      <c r="BT10" s="27">
        <f t="shared" si="25"/>
        <v>3528</v>
      </c>
      <c r="BU10" s="28">
        <f t="shared" si="0"/>
        <v>0</v>
      </c>
      <c r="BV10" s="35">
        <v>8708</v>
      </c>
      <c r="BW10" s="27">
        <f t="shared" si="26"/>
        <v>26124</v>
      </c>
      <c r="BX10" s="28">
        <f t="shared" si="27"/>
        <v>0</v>
      </c>
      <c r="BY10" s="41">
        <v>4060</v>
      </c>
      <c r="BZ10" s="27">
        <f t="shared" si="28"/>
        <v>12180</v>
      </c>
      <c r="CA10" s="32">
        <f t="shared" si="29"/>
        <v>0</v>
      </c>
      <c r="CB10" s="34">
        <v>3780</v>
      </c>
      <c r="CC10" s="27">
        <f t="shared" si="30"/>
        <v>11340</v>
      </c>
      <c r="CD10" s="32">
        <f t="shared" si="31"/>
        <v>0</v>
      </c>
      <c r="CE10" s="37">
        <v>560</v>
      </c>
      <c r="CF10" s="27">
        <f t="shared" si="32"/>
        <v>1680</v>
      </c>
      <c r="CG10" s="32">
        <f t="shared" si="33"/>
        <v>0</v>
      </c>
      <c r="CH10" s="38"/>
      <c r="CI10" s="27">
        <f t="shared" si="34"/>
        <v>0</v>
      </c>
      <c r="CJ10" s="32">
        <f t="shared" si="35"/>
        <v>0</v>
      </c>
      <c r="CK10" s="38"/>
      <c r="CL10" s="27">
        <f t="shared" si="36"/>
        <v>0</v>
      </c>
      <c r="CM10" s="32">
        <f t="shared" si="37"/>
        <v>0</v>
      </c>
      <c r="CN10" s="34"/>
      <c r="CO10" s="27">
        <f t="shared" si="38"/>
        <v>0</v>
      </c>
      <c r="CP10" s="32">
        <f t="shared" si="39"/>
        <v>0</v>
      </c>
      <c r="CQ10" s="34"/>
      <c r="CR10" s="27">
        <f t="shared" si="40"/>
        <v>0</v>
      </c>
      <c r="CS10" s="32">
        <f t="shared" si="41"/>
        <v>0</v>
      </c>
      <c r="CT10" s="68">
        <v>26686</v>
      </c>
    </row>
    <row r="11" spans="1:98">
      <c r="A11" s="19" t="s">
        <v>42</v>
      </c>
      <c r="B11" s="19" t="s">
        <v>51</v>
      </c>
      <c r="C11" s="88"/>
      <c r="D11" s="19" t="s">
        <v>105</v>
      </c>
      <c r="E11" s="19" t="s">
        <v>110</v>
      </c>
      <c r="F11" s="19" t="s">
        <v>107</v>
      </c>
      <c r="G11" s="18" t="s">
        <v>111</v>
      </c>
      <c r="H11" s="8">
        <v>31886</v>
      </c>
      <c r="I11" s="11">
        <v>540.82000000000005</v>
      </c>
      <c r="J11" s="75"/>
      <c r="K11" s="76"/>
      <c r="L11" s="97"/>
      <c r="M11" s="77"/>
      <c r="N11" s="9" t="s">
        <v>70</v>
      </c>
      <c r="O11" s="9" t="s">
        <v>298</v>
      </c>
      <c r="P11" s="8" t="s">
        <v>365</v>
      </c>
      <c r="Q11" s="8" t="s">
        <v>366</v>
      </c>
      <c r="R11" s="8" t="s">
        <v>367</v>
      </c>
      <c r="S11" s="8" t="s">
        <v>368</v>
      </c>
      <c r="T11" s="8" t="s">
        <v>369</v>
      </c>
      <c r="U11" s="8" t="s">
        <v>374</v>
      </c>
      <c r="V11" s="8" t="s">
        <v>375</v>
      </c>
      <c r="W11" s="71"/>
      <c r="X11" s="73"/>
      <c r="Y11" s="71"/>
      <c r="Z11" s="72"/>
      <c r="AA11" s="73"/>
      <c r="AB11" s="8" t="s">
        <v>36</v>
      </c>
      <c r="AC11" s="15">
        <v>49296</v>
      </c>
      <c r="AD11" s="8">
        <v>28</v>
      </c>
      <c r="AE11" s="73"/>
      <c r="AF11" s="73"/>
      <c r="AG11" s="73"/>
      <c r="AH11" s="74"/>
      <c r="AI11" s="36"/>
      <c r="AJ11" s="27">
        <f t="shared" si="1"/>
        <v>0</v>
      </c>
      <c r="AK11" s="28">
        <f t="shared" si="2"/>
        <v>0</v>
      </c>
      <c r="AL11" s="40">
        <v>336</v>
      </c>
      <c r="AM11" s="27">
        <f t="shared" si="3"/>
        <v>1008</v>
      </c>
      <c r="AN11" s="28">
        <f t="shared" si="4"/>
        <v>0</v>
      </c>
      <c r="AO11" s="36">
        <v>252</v>
      </c>
      <c r="AP11" s="27">
        <f t="shared" si="5"/>
        <v>756</v>
      </c>
      <c r="AQ11" s="28">
        <f t="shared" si="6"/>
        <v>0</v>
      </c>
      <c r="AR11" s="36"/>
      <c r="AS11" s="27">
        <f t="shared" si="7"/>
        <v>0</v>
      </c>
      <c r="AT11" s="28">
        <f t="shared" si="8"/>
        <v>0</v>
      </c>
      <c r="AU11" s="36"/>
      <c r="AV11" s="27">
        <f t="shared" si="9"/>
        <v>0</v>
      </c>
      <c r="AW11" s="28">
        <f t="shared" si="10"/>
        <v>0</v>
      </c>
      <c r="AX11" s="36"/>
      <c r="AY11" s="27">
        <f t="shared" si="11"/>
        <v>0</v>
      </c>
      <c r="AZ11" s="28">
        <f t="shared" si="12"/>
        <v>0</v>
      </c>
      <c r="BA11" s="36">
        <v>252</v>
      </c>
      <c r="BB11" s="27">
        <f t="shared" si="13"/>
        <v>756</v>
      </c>
      <c r="BC11" s="31">
        <f t="shared" si="14"/>
        <v>0</v>
      </c>
      <c r="BD11" s="36">
        <v>168</v>
      </c>
      <c r="BE11" s="27">
        <f t="shared" si="15"/>
        <v>504</v>
      </c>
      <c r="BF11" s="28">
        <f t="shared" si="16"/>
        <v>0</v>
      </c>
      <c r="BG11" s="36">
        <v>252</v>
      </c>
      <c r="BH11" s="27">
        <f t="shared" si="17"/>
        <v>756</v>
      </c>
      <c r="BI11" s="28">
        <f t="shared" si="18"/>
        <v>0</v>
      </c>
      <c r="BJ11" s="52">
        <v>1176</v>
      </c>
      <c r="BK11" s="27">
        <f t="shared" si="19"/>
        <v>3528</v>
      </c>
      <c r="BL11" s="28">
        <f t="shared" si="20"/>
        <v>0</v>
      </c>
      <c r="BM11" s="41">
        <v>336</v>
      </c>
      <c r="BN11" s="27">
        <f t="shared" si="21"/>
        <v>1008</v>
      </c>
      <c r="BO11" s="28">
        <f t="shared" si="22"/>
        <v>0</v>
      </c>
      <c r="BP11" s="41">
        <v>392</v>
      </c>
      <c r="BQ11" s="27">
        <f t="shared" si="23"/>
        <v>1176</v>
      </c>
      <c r="BR11" s="28">
        <f t="shared" si="24"/>
        <v>0</v>
      </c>
      <c r="BS11" s="34">
        <v>336</v>
      </c>
      <c r="BT11" s="27">
        <f t="shared" si="25"/>
        <v>1008</v>
      </c>
      <c r="BU11" s="28">
        <f t="shared" si="0"/>
        <v>0</v>
      </c>
      <c r="BV11" s="35">
        <v>2352</v>
      </c>
      <c r="BW11" s="27">
        <f t="shared" si="26"/>
        <v>7056</v>
      </c>
      <c r="BX11" s="28">
        <f t="shared" si="27"/>
        <v>0</v>
      </c>
      <c r="BY11" s="41">
        <v>1120</v>
      </c>
      <c r="BZ11" s="27">
        <f t="shared" si="28"/>
        <v>3360</v>
      </c>
      <c r="CA11" s="32">
        <f t="shared" si="29"/>
        <v>0</v>
      </c>
      <c r="CB11" s="34">
        <v>1036</v>
      </c>
      <c r="CC11" s="27">
        <f t="shared" si="30"/>
        <v>3108</v>
      </c>
      <c r="CD11" s="32">
        <f t="shared" si="31"/>
        <v>0</v>
      </c>
      <c r="CE11" s="37">
        <v>168</v>
      </c>
      <c r="CF11" s="27">
        <f t="shared" si="32"/>
        <v>504</v>
      </c>
      <c r="CG11" s="32">
        <f t="shared" si="33"/>
        <v>0</v>
      </c>
      <c r="CH11" s="38"/>
      <c r="CI11" s="27">
        <f t="shared" si="34"/>
        <v>0</v>
      </c>
      <c r="CJ11" s="32">
        <f t="shared" si="35"/>
        <v>0</v>
      </c>
      <c r="CK11" s="38"/>
      <c r="CL11" s="27">
        <f t="shared" si="36"/>
        <v>0</v>
      </c>
      <c r="CM11" s="32">
        <f t="shared" si="37"/>
        <v>0</v>
      </c>
      <c r="CN11" s="34"/>
      <c r="CO11" s="27">
        <f t="shared" si="38"/>
        <v>0</v>
      </c>
      <c r="CP11" s="32">
        <f t="shared" si="39"/>
        <v>0</v>
      </c>
      <c r="CQ11" s="44"/>
      <c r="CR11" s="27">
        <f t="shared" si="40"/>
        <v>0</v>
      </c>
      <c r="CS11" s="32">
        <f t="shared" si="41"/>
        <v>0</v>
      </c>
      <c r="CT11" s="68">
        <v>7358</v>
      </c>
    </row>
    <row r="12" spans="1:98">
      <c r="A12" s="19" t="s">
        <v>43</v>
      </c>
      <c r="B12" s="19" t="s">
        <v>33</v>
      </c>
      <c r="C12" s="87" t="s">
        <v>112</v>
      </c>
      <c r="D12" s="19" t="s">
        <v>113</v>
      </c>
      <c r="E12" s="19" t="s">
        <v>114</v>
      </c>
      <c r="F12" s="19" t="s">
        <v>115</v>
      </c>
      <c r="G12" s="18" t="s">
        <v>116</v>
      </c>
      <c r="H12" s="8">
        <v>138333</v>
      </c>
      <c r="I12" s="11">
        <v>38.700000000000003</v>
      </c>
      <c r="J12" s="10">
        <v>38.76</v>
      </c>
      <c r="K12" s="12">
        <v>5361787.08</v>
      </c>
      <c r="L12" s="92">
        <f>SUM(K12:K13)</f>
        <v>5653533.5999999996</v>
      </c>
      <c r="M12" s="9">
        <v>52.81</v>
      </c>
      <c r="N12" s="9" t="s">
        <v>299</v>
      </c>
      <c r="O12" s="9" t="s">
        <v>300</v>
      </c>
      <c r="P12" s="8" t="s">
        <v>376</v>
      </c>
      <c r="Q12" s="8" t="s">
        <v>377</v>
      </c>
      <c r="R12" s="8" t="s">
        <v>378</v>
      </c>
      <c r="S12" s="8" t="s">
        <v>379</v>
      </c>
      <c r="T12" s="8" t="s">
        <v>380</v>
      </c>
      <c r="U12" s="8" t="s">
        <v>381</v>
      </c>
      <c r="V12" s="8" t="s">
        <v>382</v>
      </c>
      <c r="W12" s="13">
        <v>38.76</v>
      </c>
      <c r="X12" s="8" t="s">
        <v>73</v>
      </c>
      <c r="Y12" s="13">
        <v>135.55000000000001</v>
      </c>
      <c r="Z12" s="14">
        <v>0.1</v>
      </c>
      <c r="AA12" s="8" t="s">
        <v>545</v>
      </c>
      <c r="AB12" s="8" t="s">
        <v>36</v>
      </c>
      <c r="AC12" s="15">
        <v>45219</v>
      </c>
      <c r="AD12" s="8">
        <v>1</v>
      </c>
      <c r="AE12" s="8" t="s">
        <v>552</v>
      </c>
      <c r="AF12" s="8">
        <v>0</v>
      </c>
      <c r="AG12" s="8">
        <v>0.14702633300000001</v>
      </c>
      <c r="AH12" s="33">
        <v>38.76</v>
      </c>
      <c r="AI12" s="36">
        <v>3000</v>
      </c>
      <c r="AJ12" s="27">
        <f t="shared" si="1"/>
        <v>9000</v>
      </c>
      <c r="AK12" s="28">
        <f t="shared" si="2"/>
        <v>348840</v>
      </c>
      <c r="AL12" s="40">
        <v>1000</v>
      </c>
      <c r="AM12" s="27">
        <f t="shared" si="3"/>
        <v>3000</v>
      </c>
      <c r="AN12" s="28">
        <f t="shared" si="4"/>
        <v>116280</v>
      </c>
      <c r="AO12" s="36">
        <v>2200</v>
      </c>
      <c r="AP12" s="27">
        <f t="shared" si="5"/>
        <v>6600</v>
      </c>
      <c r="AQ12" s="28">
        <f t="shared" si="6"/>
        <v>255816</v>
      </c>
      <c r="AR12" s="36">
        <v>1000</v>
      </c>
      <c r="AS12" s="27">
        <f t="shared" si="7"/>
        <v>3000</v>
      </c>
      <c r="AT12" s="28">
        <f t="shared" si="8"/>
        <v>116280</v>
      </c>
      <c r="AU12" s="36">
        <v>3600</v>
      </c>
      <c r="AV12" s="27">
        <f t="shared" si="9"/>
        <v>10800</v>
      </c>
      <c r="AW12" s="28">
        <f t="shared" si="10"/>
        <v>418608</v>
      </c>
      <c r="AX12" s="36">
        <v>2400</v>
      </c>
      <c r="AY12" s="27">
        <f t="shared" si="11"/>
        <v>7200</v>
      </c>
      <c r="AZ12" s="28">
        <f t="shared" si="12"/>
        <v>279072</v>
      </c>
      <c r="BA12" s="36">
        <v>4400</v>
      </c>
      <c r="BB12" s="27">
        <f t="shared" si="13"/>
        <v>13200</v>
      </c>
      <c r="BC12" s="31">
        <f t="shared" si="14"/>
        <v>511632</v>
      </c>
      <c r="BD12" s="36">
        <v>350</v>
      </c>
      <c r="BE12" s="27">
        <f t="shared" si="15"/>
        <v>1050</v>
      </c>
      <c r="BF12" s="28">
        <f t="shared" si="16"/>
        <v>40698</v>
      </c>
      <c r="BG12" s="36">
        <v>4600</v>
      </c>
      <c r="BH12" s="27">
        <f t="shared" si="17"/>
        <v>13800</v>
      </c>
      <c r="BI12" s="28">
        <f t="shared" si="18"/>
        <v>534888</v>
      </c>
      <c r="BJ12" s="52">
        <v>1000</v>
      </c>
      <c r="BK12" s="27">
        <f t="shared" si="19"/>
        <v>3000</v>
      </c>
      <c r="BL12" s="28">
        <f t="shared" si="20"/>
        <v>116280</v>
      </c>
      <c r="BM12" s="41">
        <v>700</v>
      </c>
      <c r="BN12" s="27">
        <f t="shared" si="21"/>
        <v>2100</v>
      </c>
      <c r="BO12" s="28">
        <f t="shared" si="22"/>
        <v>81396</v>
      </c>
      <c r="BP12" s="41">
        <v>1800</v>
      </c>
      <c r="BQ12" s="27">
        <f t="shared" si="23"/>
        <v>5400</v>
      </c>
      <c r="BR12" s="28">
        <f t="shared" si="24"/>
        <v>209304</v>
      </c>
      <c r="BS12" s="34">
        <v>1300</v>
      </c>
      <c r="BT12" s="27">
        <f t="shared" si="25"/>
        <v>3900</v>
      </c>
      <c r="BU12" s="28">
        <f t="shared" si="0"/>
        <v>151164</v>
      </c>
      <c r="BV12" s="35">
        <v>600</v>
      </c>
      <c r="BW12" s="27">
        <f t="shared" si="26"/>
        <v>1800</v>
      </c>
      <c r="BX12" s="28">
        <f t="shared" si="27"/>
        <v>69768</v>
      </c>
      <c r="BY12" s="41">
        <v>1800</v>
      </c>
      <c r="BZ12" s="27">
        <f t="shared" si="28"/>
        <v>5400</v>
      </c>
      <c r="CA12" s="32">
        <f t="shared" si="29"/>
        <v>209304</v>
      </c>
      <c r="CB12" s="34">
        <v>1200</v>
      </c>
      <c r="CC12" s="27">
        <f t="shared" si="30"/>
        <v>3600</v>
      </c>
      <c r="CD12" s="32">
        <f t="shared" si="31"/>
        <v>139536</v>
      </c>
      <c r="CE12" s="37">
        <v>2600</v>
      </c>
      <c r="CF12" s="27">
        <f t="shared" si="32"/>
        <v>7800</v>
      </c>
      <c r="CG12" s="32">
        <f t="shared" si="33"/>
        <v>302328</v>
      </c>
      <c r="CH12" s="38">
        <v>1000</v>
      </c>
      <c r="CI12" s="27">
        <f t="shared" si="34"/>
        <v>3000</v>
      </c>
      <c r="CJ12" s="32">
        <f t="shared" si="35"/>
        <v>116280</v>
      </c>
      <c r="CK12" s="38">
        <v>120</v>
      </c>
      <c r="CL12" s="27">
        <f t="shared" si="36"/>
        <v>360</v>
      </c>
      <c r="CM12" s="32">
        <f t="shared" si="37"/>
        <v>13953.599999999999</v>
      </c>
      <c r="CN12" s="34"/>
      <c r="CO12" s="27">
        <f t="shared" si="38"/>
        <v>0</v>
      </c>
      <c r="CP12" s="32">
        <f t="shared" si="39"/>
        <v>0</v>
      </c>
      <c r="CQ12" s="44">
        <v>800</v>
      </c>
      <c r="CR12" s="27">
        <f t="shared" si="40"/>
        <v>2400</v>
      </c>
      <c r="CS12" s="32">
        <f t="shared" si="41"/>
        <v>93024</v>
      </c>
      <c r="CT12" s="68">
        <v>31923</v>
      </c>
    </row>
    <row r="13" spans="1:98">
      <c r="A13" s="19" t="s">
        <v>43</v>
      </c>
      <c r="B13" s="19" t="s">
        <v>35</v>
      </c>
      <c r="C13" s="88"/>
      <c r="D13" s="19" t="s">
        <v>113</v>
      </c>
      <c r="E13" s="19" t="s">
        <v>117</v>
      </c>
      <c r="F13" s="19" t="s">
        <v>115</v>
      </c>
      <c r="G13" s="18" t="s">
        <v>118</v>
      </c>
      <c r="H13" s="8">
        <v>37635</v>
      </c>
      <c r="I13" s="11">
        <v>7.7519999999999998</v>
      </c>
      <c r="J13" s="10">
        <v>7.7519999999999998</v>
      </c>
      <c r="K13" s="12">
        <v>291746.52</v>
      </c>
      <c r="L13" s="94"/>
      <c r="M13" s="9">
        <v>52.81</v>
      </c>
      <c r="N13" s="9" t="s">
        <v>301</v>
      </c>
      <c r="O13" s="9" t="s">
        <v>300</v>
      </c>
      <c r="P13" s="8" t="s">
        <v>376</v>
      </c>
      <c r="Q13" s="8" t="s">
        <v>377</v>
      </c>
      <c r="R13" s="8" t="s">
        <v>378</v>
      </c>
      <c r="S13" s="8" t="s">
        <v>379</v>
      </c>
      <c r="T13" s="8" t="s">
        <v>380</v>
      </c>
      <c r="U13" s="8" t="s">
        <v>383</v>
      </c>
      <c r="V13" s="8" t="s">
        <v>384</v>
      </c>
      <c r="W13" s="13">
        <v>7.7519999999999998</v>
      </c>
      <c r="X13" s="8" t="s">
        <v>73</v>
      </c>
      <c r="Y13" s="13">
        <v>135.55000000000001</v>
      </c>
      <c r="Z13" s="14">
        <v>0.1</v>
      </c>
      <c r="AA13" s="8" t="s">
        <v>545</v>
      </c>
      <c r="AB13" s="8" t="s">
        <v>36</v>
      </c>
      <c r="AC13" s="15">
        <v>45219</v>
      </c>
      <c r="AD13" s="8">
        <v>5</v>
      </c>
      <c r="AE13" s="8" t="s">
        <v>552</v>
      </c>
      <c r="AF13" s="8">
        <v>0</v>
      </c>
      <c r="AG13" s="8">
        <v>0.14702633300000001</v>
      </c>
      <c r="AH13" s="33">
        <v>7.7519999999999998</v>
      </c>
      <c r="AI13" s="55">
        <v>300</v>
      </c>
      <c r="AJ13" s="27">
        <f t="shared" si="1"/>
        <v>900</v>
      </c>
      <c r="AK13" s="28">
        <f t="shared" si="2"/>
        <v>6976.8</v>
      </c>
      <c r="AL13" s="52">
        <v>1000</v>
      </c>
      <c r="AM13" s="27">
        <f t="shared" si="3"/>
        <v>3000</v>
      </c>
      <c r="AN13" s="28">
        <f t="shared" si="4"/>
        <v>23256</v>
      </c>
      <c r="AO13" s="41">
        <v>2500</v>
      </c>
      <c r="AP13" s="27">
        <f t="shared" si="5"/>
        <v>7500</v>
      </c>
      <c r="AQ13" s="28">
        <f t="shared" si="6"/>
        <v>58140</v>
      </c>
      <c r="AR13" s="41">
        <v>150</v>
      </c>
      <c r="AS13" s="27">
        <f t="shared" si="7"/>
        <v>450</v>
      </c>
      <c r="AT13" s="28">
        <f t="shared" si="8"/>
        <v>3488.4</v>
      </c>
      <c r="AU13" s="41">
        <v>500</v>
      </c>
      <c r="AV13" s="27">
        <f t="shared" si="9"/>
        <v>1500</v>
      </c>
      <c r="AW13" s="28">
        <f t="shared" si="10"/>
        <v>11628</v>
      </c>
      <c r="AX13" s="41">
        <v>400</v>
      </c>
      <c r="AY13" s="27">
        <f t="shared" si="11"/>
        <v>1200</v>
      </c>
      <c r="AZ13" s="28">
        <f t="shared" si="12"/>
        <v>9302.4</v>
      </c>
      <c r="BA13" s="51">
        <v>1300</v>
      </c>
      <c r="BB13" s="27">
        <f t="shared" si="13"/>
        <v>3900</v>
      </c>
      <c r="BC13" s="31">
        <f t="shared" si="14"/>
        <v>30232.799999999999</v>
      </c>
      <c r="BD13" s="41">
        <v>1600</v>
      </c>
      <c r="BE13" s="27">
        <f t="shared" si="15"/>
        <v>4800</v>
      </c>
      <c r="BF13" s="28">
        <f t="shared" si="16"/>
        <v>37209.599999999999</v>
      </c>
      <c r="BG13" s="41">
        <v>300</v>
      </c>
      <c r="BH13" s="27">
        <f t="shared" si="17"/>
        <v>900</v>
      </c>
      <c r="BI13" s="28">
        <f t="shared" si="18"/>
        <v>6976.8</v>
      </c>
      <c r="BJ13" s="52">
        <v>100</v>
      </c>
      <c r="BK13" s="27">
        <f t="shared" si="19"/>
        <v>300</v>
      </c>
      <c r="BL13" s="28">
        <f t="shared" si="20"/>
        <v>2325.6</v>
      </c>
      <c r="BM13" s="41"/>
      <c r="BN13" s="27">
        <f t="shared" si="21"/>
        <v>0</v>
      </c>
      <c r="BO13" s="28">
        <f t="shared" si="22"/>
        <v>0</v>
      </c>
      <c r="BP13" s="41">
        <v>20</v>
      </c>
      <c r="BQ13" s="27">
        <f t="shared" si="23"/>
        <v>60</v>
      </c>
      <c r="BR13" s="28">
        <f t="shared" si="24"/>
        <v>465.12</v>
      </c>
      <c r="BS13" s="34">
        <v>500</v>
      </c>
      <c r="BT13" s="27">
        <f t="shared" si="25"/>
        <v>1500</v>
      </c>
      <c r="BU13" s="28">
        <f t="shared" si="0"/>
        <v>11628</v>
      </c>
      <c r="BV13" s="54">
        <v>260</v>
      </c>
      <c r="BW13" s="27">
        <f t="shared" si="26"/>
        <v>780</v>
      </c>
      <c r="BX13" s="28">
        <f t="shared" si="27"/>
        <v>6046.5599999999995</v>
      </c>
      <c r="BY13" s="41">
        <v>160</v>
      </c>
      <c r="BZ13" s="27">
        <f t="shared" si="28"/>
        <v>480</v>
      </c>
      <c r="CA13" s="32">
        <f t="shared" si="29"/>
        <v>3720.96</v>
      </c>
      <c r="CB13" s="34">
        <v>40</v>
      </c>
      <c r="CC13" s="27">
        <f t="shared" si="30"/>
        <v>120</v>
      </c>
      <c r="CD13" s="32">
        <f t="shared" si="31"/>
        <v>930.24</v>
      </c>
      <c r="CE13" s="54">
        <v>500</v>
      </c>
      <c r="CF13" s="27">
        <f t="shared" si="32"/>
        <v>1500</v>
      </c>
      <c r="CG13" s="32">
        <f t="shared" si="33"/>
        <v>11628</v>
      </c>
      <c r="CH13" s="38"/>
      <c r="CI13" s="27">
        <f t="shared" si="34"/>
        <v>0</v>
      </c>
      <c r="CJ13" s="32">
        <f t="shared" si="35"/>
        <v>0</v>
      </c>
      <c r="CK13" s="38">
        <v>20</v>
      </c>
      <c r="CL13" s="27">
        <f t="shared" si="36"/>
        <v>60</v>
      </c>
      <c r="CM13" s="32">
        <f t="shared" si="37"/>
        <v>465.12</v>
      </c>
      <c r="CN13" s="34"/>
      <c r="CO13" s="27">
        <f t="shared" si="38"/>
        <v>0</v>
      </c>
      <c r="CP13" s="32">
        <f t="shared" si="39"/>
        <v>0</v>
      </c>
      <c r="CQ13" s="44"/>
      <c r="CR13" s="27">
        <f t="shared" si="40"/>
        <v>0</v>
      </c>
      <c r="CS13" s="32">
        <f t="shared" si="41"/>
        <v>0</v>
      </c>
      <c r="CT13" s="68">
        <v>8685</v>
      </c>
    </row>
    <row r="14" spans="1:98">
      <c r="A14" s="19" t="s">
        <v>44</v>
      </c>
      <c r="B14" s="19" t="s">
        <v>33</v>
      </c>
      <c r="C14" s="87" t="s">
        <v>119</v>
      </c>
      <c r="D14" s="19" t="s">
        <v>120</v>
      </c>
      <c r="E14" s="19" t="s">
        <v>121</v>
      </c>
      <c r="F14" s="19" t="s">
        <v>122</v>
      </c>
      <c r="G14" s="18" t="s">
        <v>123</v>
      </c>
      <c r="H14" s="8">
        <v>2074</v>
      </c>
      <c r="I14" s="11">
        <v>227.88</v>
      </c>
      <c r="J14" s="10">
        <v>227.88</v>
      </c>
      <c r="K14" s="12">
        <v>472623.12</v>
      </c>
      <c r="L14" s="92">
        <f>SUM(K14:K15)</f>
        <v>4610057.79</v>
      </c>
      <c r="M14" s="9">
        <v>54.88</v>
      </c>
      <c r="N14" s="9" t="s">
        <v>62</v>
      </c>
      <c r="O14" s="9" t="s">
        <v>302</v>
      </c>
      <c r="P14" s="8" t="s">
        <v>385</v>
      </c>
      <c r="Q14" s="8" t="s">
        <v>386</v>
      </c>
      <c r="R14" s="8" t="s">
        <v>387</v>
      </c>
      <c r="S14" s="8" t="s">
        <v>388</v>
      </c>
      <c r="T14" s="8" t="s">
        <v>64</v>
      </c>
      <c r="U14" s="8" t="s">
        <v>389</v>
      </c>
      <c r="V14" s="8" t="s">
        <v>390</v>
      </c>
      <c r="W14" s="13">
        <v>227.88</v>
      </c>
      <c r="X14" s="8" t="s">
        <v>73</v>
      </c>
      <c r="Y14" s="13">
        <v>833.45</v>
      </c>
      <c r="Z14" s="14">
        <v>0.1</v>
      </c>
      <c r="AA14" s="8" t="s">
        <v>546</v>
      </c>
      <c r="AB14" s="8" t="s">
        <v>36</v>
      </c>
      <c r="AC14" s="15">
        <v>73415</v>
      </c>
      <c r="AD14" s="8">
        <v>1</v>
      </c>
      <c r="AE14" s="8" t="s">
        <v>552</v>
      </c>
      <c r="AF14" s="8">
        <v>0</v>
      </c>
      <c r="AG14" s="8">
        <v>0</v>
      </c>
      <c r="AH14" s="33">
        <v>227.88</v>
      </c>
      <c r="AI14" s="55">
        <v>24</v>
      </c>
      <c r="AJ14" s="27">
        <f t="shared" si="1"/>
        <v>72</v>
      </c>
      <c r="AK14" s="28">
        <f t="shared" si="2"/>
        <v>16407.36</v>
      </c>
      <c r="AL14" s="52">
        <v>24</v>
      </c>
      <c r="AM14" s="27">
        <f t="shared" si="3"/>
        <v>72</v>
      </c>
      <c r="AN14" s="28">
        <f t="shared" si="4"/>
        <v>16407.36</v>
      </c>
      <c r="AO14" s="41">
        <v>24</v>
      </c>
      <c r="AP14" s="27">
        <f t="shared" si="5"/>
        <v>72</v>
      </c>
      <c r="AQ14" s="28">
        <f t="shared" si="6"/>
        <v>16407.36</v>
      </c>
      <c r="AR14" s="41">
        <v>24</v>
      </c>
      <c r="AS14" s="27">
        <f t="shared" si="7"/>
        <v>72</v>
      </c>
      <c r="AT14" s="28">
        <f t="shared" si="8"/>
        <v>16407.36</v>
      </c>
      <c r="AU14" s="41">
        <v>24</v>
      </c>
      <c r="AV14" s="27">
        <f t="shared" si="9"/>
        <v>72</v>
      </c>
      <c r="AW14" s="28">
        <f t="shared" si="10"/>
        <v>16407.36</v>
      </c>
      <c r="AX14" s="41">
        <v>24</v>
      </c>
      <c r="AY14" s="27">
        <f t="shared" si="11"/>
        <v>72</v>
      </c>
      <c r="AZ14" s="28">
        <f t="shared" si="12"/>
        <v>16407.36</v>
      </c>
      <c r="BA14" s="51">
        <v>24</v>
      </c>
      <c r="BB14" s="27">
        <f t="shared" si="13"/>
        <v>72</v>
      </c>
      <c r="BC14" s="31">
        <f t="shared" si="14"/>
        <v>16407.36</v>
      </c>
      <c r="BD14" s="41">
        <v>24</v>
      </c>
      <c r="BE14" s="27">
        <f t="shared" si="15"/>
        <v>72</v>
      </c>
      <c r="BF14" s="28">
        <f t="shared" si="16"/>
        <v>16407.36</v>
      </c>
      <c r="BG14" s="41">
        <v>24</v>
      </c>
      <c r="BH14" s="27">
        <f t="shared" si="17"/>
        <v>72</v>
      </c>
      <c r="BI14" s="28">
        <f t="shared" si="18"/>
        <v>16407.36</v>
      </c>
      <c r="BJ14" s="52">
        <v>24</v>
      </c>
      <c r="BK14" s="27">
        <f t="shared" si="19"/>
        <v>72</v>
      </c>
      <c r="BL14" s="28">
        <f t="shared" si="20"/>
        <v>16407.36</v>
      </c>
      <c r="BM14" s="41">
        <v>50</v>
      </c>
      <c r="BN14" s="27">
        <f t="shared" si="21"/>
        <v>150</v>
      </c>
      <c r="BO14" s="28">
        <f t="shared" si="22"/>
        <v>34182</v>
      </c>
      <c r="BP14" s="41">
        <v>50</v>
      </c>
      <c r="BQ14" s="27">
        <f t="shared" si="23"/>
        <v>150</v>
      </c>
      <c r="BR14" s="28">
        <f t="shared" si="24"/>
        <v>34182</v>
      </c>
      <c r="BS14" s="34">
        <v>24</v>
      </c>
      <c r="BT14" s="27">
        <f t="shared" si="25"/>
        <v>72</v>
      </c>
      <c r="BU14" s="28">
        <f t="shared" si="0"/>
        <v>16407.36</v>
      </c>
      <c r="BV14" s="54">
        <v>24</v>
      </c>
      <c r="BW14" s="27">
        <f t="shared" si="26"/>
        <v>72</v>
      </c>
      <c r="BX14" s="28">
        <f t="shared" si="27"/>
        <v>16407.36</v>
      </c>
      <c r="BY14" s="41">
        <v>24</v>
      </c>
      <c r="BZ14" s="27">
        <f t="shared" si="28"/>
        <v>72</v>
      </c>
      <c r="CA14" s="32">
        <f t="shared" si="29"/>
        <v>16407.36</v>
      </c>
      <c r="CB14" s="34">
        <v>36</v>
      </c>
      <c r="CC14" s="27">
        <f t="shared" si="30"/>
        <v>108</v>
      </c>
      <c r="CD14" s="32">
        <f t="shared" si="31"/>
        <v>24611.040000000001</v>
      </c>
      <c r="CE14" s="54">
        <v>36</v>
      </c>
      <c r="CF14" s="27">
        <f t="shared" si="32"/>
        <v>108</v>
      </c>
      <c r="CG14" s="32">
        <f t="shared" si="33"/>
        <v>24611.040000000001</v>
      </c>
      <c r="CH14" s="38">
        <v>24</v>
      </c>
      <c r="CI14" s="27">
        <f t="shared" si="34"/>
        <v>72</v>
      </c>
      <c r="CJ14" s="32">
        <f t="shared" si="35"/>
        <v>16407.36</v>
      </c>
      <c r="CK14" s="38">
        <v>24</v>
      </c>
      <c r="CL14" s="27">
        <f t="shared" si="36"/>
        <v>72</v>
      </c>
      <c r="CM14" s="32">
        <f t="shared" si="37"/>
        <v>16407.36</v>
      </c>
      <c r="CN14" s="34"/>
      <c r="CO14" s="27">
        <f t="shared" si="38"/>
        <v>0</v>
      </c>
      <c r="CP14" s="32">
        <f t="shared" si="39"/>
        <v>0</v>
      </c>
      <c r="CQ14" s="44"/>
      <c r="CR14" s="27">
        <f t="shared" si="40"/>
        <v>0</v>
      </c>
      <c r="CS14" s="32">
        <f t="shared" si="41"/>
        <v>0</v>
      </c>
      <c r="CT14" s="68">
        <v>478</v>
      </c>
    </row>
    <row r="15" spans="1:98">
      <c r="A15" s="19" t="s">
        <v>44</v>
      </c>
      <c r="B15" s="19" t="s">
        <v>35</v>
      </c>
      <c r="C15" s="88"/>
      <c r="D15" s="19" t="s">
        <v>120</v>
      </c>
      <c r="E15" s="19" t="s">
        <v>124</v>
      </c>
      <c r="F15" s="19" t="s">
        <v>122</v>
      </c>
      <c r="G15" s="18" t="s">
        <v>125</v>
      </c>
      <c r="H15" s="8">
        <v>4539</v>
      </c>
      <c r="I15" s="11">
        <v>911.53</v>
      </c>
      <c r="J15" s="10">
        <v>911.53</v>
      </c>
      <c r="K15" s="12">
        <v>4137434.67</v>
      </c>
      <c r="L15" s="94"/>
      <c r="M15" s="9">
        <v>54.87</v>
      </c>
      <c r="N15" s="9" t="s">
        <v>62</v>
      </c>
      <c r="O15" s="9" t="s">
        <v>302</v>
      </c>
      <c r="P15" s="8" t="s">
        <v>385</v>
      </c>
      <c r="Q15" s="8" t="s">
        <v>386</v>
      </c>
      <c r="R15" s="8" t="s">
        <v>387</v>
      </c>
      <c r="S15" s="8" t="s">
        <v>388</v>
      </c>
      <c r="T15" s="8" t="s">
        <v>64</v>
      </c>
      <c r="U15" s="8" t="s">
        <v>391</v>
      </c>
      <c r="V15" s="8" t="s">
        <v>392</v>
      </c>
      <c r="W15" s="13">
        <v>911.53</v>
      </c>
      <c r="X15" s="8" t="s">
        <v>73</v>
      </c>
      <c r="Y15" s="13">
        <v>3333.8</v>
      </c>
      <c r="Z15" s="14">
        <v>0.1</v>
      </c>
      <c r="AA15" s="8" t="s">
        <v>546</v>
      </c>
      <c r="AB15" s="8" t="s">
        <v>36</v>
      </c>
      <c r="AC15" s="15">
        <v>73415</v>
      </c>
      <c r="AD15" s="8">
        <v>1</v>
      </c>
      <c r="AE15" s="8" t="s">
        <v>552</v>
      </c>
      <c r="AF15" s="8">
        <v>0</v>
      </c>
      <c r="AG15" s="8">
        <v>0</v>
      </c>
      <c r="AH15" s="33">
        <v>911.53</v>
      </c>
      <c r="AI15" s="36">
        <v>30</v>
      </c>
      <c r="AJ15" s="27">
        <f t="shared" si="1"/>
        <v>90</v>
      </c>
      <c r="AK15" s="28">
        <f t="shared" si="2"/>
        <v>82037.7</v>
      </c>
      <c r="AL15" s="40">
        <v>30</v>
      </c>
      <c r="AM15" s="27">
        <f t="shared" si="3"/>
        <v>90</v>
      </c>
      <c r="AN15" s="28">
        <f t="shared" si="4"/>
        <v>82037.7</v>
      </c>
      <c r="AO15" s="36">
        <v>30</v>
      </c>
      <c r="AP15" s="27">
        <f t="shared" si="5"/>
        <v>90</v>
      </c>
      <c r="AQ15" s="28">
        <f t="shared" si="6"/>
        <v>82037.7</v>
      </c>
      <c r="AR15" s="36">
        <v>30</v>
      </c>
      <c r="AS15" s="27">
        <f t="shared" si="7"/>
        <v>90</v>
      </c>
      <c r="AT15" s="28">
        <f t="shared" si="8"/>
        <v>82037.7</v>
      </c>
      <c r="AU15" s="36">
        <v>30</v>
      </c>
      <c r="AV15" s="27">
        <f t="shared" si="9"/>
        <v>90</v>
      </c>
      <c r="AW15" s="28">
        <f t="shared" si="10"/>
        <v>82037.7</v>
      </c>
      <c r="AX15" s="36">
        <v>30</v>
      </c>
      <c r="AY15" s="27">
        <f t="shared" si="11"/>
        <v>90</v>
      </c>
      <c r="AZ15" s="28">
        <f t="shared" si="12"/>
        <v>82037.7</v>
      </c>
      <c r="BA15" s="36">
        <v>30</v>
      </c>
      <c r="BB15" s="27">
        <f t="shared" si="13"/>
        <v>90</v>
      </c>
      <c r="BC15" s="31">
        <f t="shared" si="14"/>
        <v>82037.7</v>
      </c>
      <c r="BD15" s="36">
        <v>90</v>
      </c>
      <c r="BE15" s="27">
        <f t="shared" si="15"/>
        <v>270</v>
      </c>
      <c r="BF15" s="28">
        <f t="shared" si="16"/>
        <v>246113.1</v>
      </c>
      <c r="BG15" s="36">
        <v>30</v>
      </c>
      <c r="BH15" s="27">
        <f t="shared" si="17"/>
        <v>90</v>
      </c>
      <c r="BI15" s="28">
        <f t="shared" si="18"/>
        <v>82037.7</v>
      </c>
      <c r="BJ15" s="52">
        <v>30</v>
      </c>
      <c r="BK15" s="27">
        <f t="shared" si="19"/>
        <v>90</v>
      </c>
      <c r="BL15" s="28">
        <f t="shared" si="20"/>
        <v>82037.7</v>
      </c>
      <c r="BM15" s="41">
        <v>180</v>
      </c>
      <c r="BN15" s="27">
        <f t="shared" si="21"/>
        <v>540</v>
      </c>
      <c r="BO15" s="28">
        <f t="shared" si="22"/>
        <v>492226.2</v>
      </c>
      <c r="BP15" s="41">
        <v>180</v>
      </c>
      <c r="BQ15" s="27">
        <f t="shared" si="23"/>
        <v>540</v>
      </c>
      <c r="BR15" s="28">
        <f t="shared" si="24"/>
        <v>492226.2</v>
      </c>
      <c r="BS15" s="34">
        <v>30</v>
      </c>
      <c r="BT15" s="27">
        <f t="shared" si="25"/>
        <v>90</v>
      </c>
      <c r="BU15" s="28">
        <f t="shared" si="0"/>
        <v>82037.7</v>
      </c>
      <c r="BV15" s="35">
        <v>108</v>
      </c>
      <c r="BW15" s="27">
        <f t="shared" si="26"/>
        <v>324</v>
      </c>
      <c r="BX15" s="28">
        <f t="shared" si="27"/>
        <v>295335.71999999997</v>
      </c>
      <c r="BY15" s="41">
        <v>30</v>
      </c>
      <c r="BZ15" s="27">
        <f t="shared" si="28"/>
        <v>90</v>
      </c>
      <c r="CA15" s="32">
        <f t="shared" si="29"/>
        <v>82037.7</v>
      </c>
      <c r="CB15" s="34">
        <v>72</v>
      </c>
      <c r="CC15" s="27">
        <f t="shared" si="30"/>
        <v>216</v>
      </c>
      <c r="CD15" s="32">
        <f t="shared" si="31"/>
        <v>196890.47999999998</v>
      </c>
      <c r="CE15" s="37">
        <v>144</v>
      </c>
      <c r="CF15" s="27">
        <f t="shared" si="32"/>
        <v>432</v>
      </c>
      <c r="CG15" s="32">
        <f t="shared" si="33"/>
        <v>393780.95999999996</v>
      </c>
      <c r="CH15" s="38">
        <v>30</v>
      </c>
      <c r="CI15" s="27">
        <f t="shared" si="34"/>
        <v>90</v>
      </c>
      <c r="CJ15" s="32">
        <f t="shared" si="35"/>
        <v>82037.7</v>
      </c>
      <c r="CK15" s="38">
        <v>30</v>
      </c>
      <c r="CL15" s="27">
        <f t="shared" si="36"/>
        <v>90</v>
      </c>
      <c r="CM15" s="32">
        <f t="shared" si="37"/>
        <v>82037.7</v>
      </c>
      <c r="CN15" s="34"/>
      <c r="CO15" s="27">
        <f t="shared" si="38"/>
        <v>0</v>
      </c>
      <c r="CP15" s="32">
        <f t="shared" si="39"/>
        <v>0</v>
      </c>
      <c r="CQ15" s="44"/>
      <c r="CR15" s="27">
        <f t="shared" si="40"/>
        <v>0</v>
      </c>
      <c r="CS15" s="32">
        <f t="shared" si="41"/>
        <v>0</v>
      </c>
      <c r="CT15" s="68">
        <v>1047</v>
      </c>
    </row>
    <row r="16" spans="1:98">
      <c r="A16" s="19" t="s">
        <v>45</v>
      </c>
      <c r="B16" s="19" t="s">
        <v>33</v>
      </c>
      <c r="C16" s="18" t="s">
        <v>126</v>
      </c>
      <c r="D16" s="19" t="s">
        <v>127</v>
      </c>
      <c r="E16" s="19" t="s">
        <v>128</v>
      </c>
      <c r="F16" s="19" t="s">
        <v>129</v>
      </c>
      <c r="G16" s="18" t="s">
        <v>130</v>
      </c>
      <c r="H16" s="8">
        <v>390</v>
      </c>
      <c r="I16" s="11">
        <v>41980</v>
      </c>
      <c r="J16" s="10">
        <v>41980.1</v>
      </c>
      <c r="K16" s="12">
        <v>16372239</v>
      </c>
      <c r="L16" s="17">
        <f>K16</f>
        <v>16372239</v>
      </c>
      <c r="M16" s="9">
        <v>0</v>
      </c>
      <c r="N16" s="9" t="s">
        <v>299</v>
      </c>
      <c r="O16" s="9" t="s">
        <v>303</v>
      </c>
      <c r="P16" s="8" t="s">
        <v>393</v>
      </c>
      <c r="Q16" s="8" t="s">
        <v>394</v>
      </c>
      <c r="R16" s="8" t="s">
        <v>395</v>
      </c>
      <c r="S16" s="8" t="s">
        <v>396</v>
      </c>
      <c r="T16" s="8" t="s">
        <v>57</v>
      </c>
      <c r="U16" s="8" t="s">
        <v>128</v>
      </c>
      <c r="V16" s="8" t="s">
        <v>397</v>
      </c>
      <c r="W16" s="13">
        <v>70000</v>
      </c>
      <c r="X16" s="8" t="s">
        <v>73</v>
      </c>
      <c r="Y16" s="13">
        <v>115528</v>
      </c>
      <c r="Z16" s="14">
        <v>0.1</v>
      </c>
      <c r="AA16" s="8" t="s">
        <v>34</v>
      </c>
      <c r="AB16" s="8" t="s">
        <v>36</v>
      </c>
      <c r="AC16" s="15">
        <v>48022</v>
      </c>
      <c r="AD16" s="8">
        <v>1</v>
      </c>
      <c r="AE16" s="8" t="s">
        <v>79</v>
      </c>
      <c r="AF16" s="8">
        <v>40.02843</v>
      </c>
      <c r="AG16" s="8">
        <v>2.38209E-4</v>
      </c>
      <c r="AH16" s="33">
        <v>41980.1</v>
      </c>
      <c r="AI16" s="36"/>
      <c r="AJ16" s="27">
        <f t="shared" si="1"/>
        <v>0</v>
      </c>
      <c r="AK16" s="28">
        <f t="shared" si="2"/>
        <v>0</v>
      </c>
      <c r="AL16" s="40"/>
      <c r="AM16" s="27">
        <f t="shared" si="3"/>
        <v>0</v>
      </c>
      <c r="AN16" s="28">
        <f t="shared" si="4"/>
        <v>0</v>
      </c>
      <c r="AO16" s="36"/>
      <c r="AP16" s="27">
        <f t="shared" si="5"/>
        <v>0</v>
      </c>
      <c r="AQ16" s="28">
        <f t="shared" si="6"/>
        <v>0</v>
      </c>
      <c r="AR16" s="36"/>
      <c r="AS16" s="27">
        <f t="shared" si="7"/>
        <v>0</v>
      </c>
      <c r="AT16" s="28">
        <f t="shared" si="8"/>
        <v>0</v>
      </c>
      <c r="AU16" s="36"/>
      <c r="AV16" s="27">
        <f t="shared" si="9"/>
        <v>0</v>
      </c>
      <c r="AW16" s="28">
        <f t="shared" si="10"/>
        <v>0</v>
      </c>
      <c r="AX16" s="36"/>
      <c r="AY16" s="27">
        <f t="shared" si="11"/>
        <v>0</v>
      </c>
      <c r="AZ16" s="28">
        <f t="shared" si="12"/>
        <v>0</v>
      </c>
      <c r="BA16" s="36"/>
      <c r="BB16" s="27">
        <f t="shared" si="13"/>
        <v>0</v>
      </c>
      <c r="BC16" s="31">
        <f t="shared" si="14"/>
        <v>0</v>
      </c>
      <c r="BD16" s="36"/>
      <c r="BE16" s="27">
        <f t="shared" si="15"/>
        <v>0</v>
      </c>
      <c r="BF16" s="28">
        <f t="shared" si="16"/>
        <v>0</v>
      </c>
      <c r="BG16" s="36"/>
      <c r="BH16" s="27">
        <f t="shared" si="17"/>
        <v>0</v>
      </c>
      <c r="BI16" s="28">
        <f t="shared" si="18"/>
        <v>0</v>
      </c>
      <c r="BJ16" s="52"/>
      <c r="BK16" s="27">
        <f t="shared" si="19"/>
        <v>0</v>
      </c>
      <c r="BL16" s="28">
        <f t="shared" si="20"/>
        <v>0</v>
      </c>
      <c r="BM16" s="41"/>
      <c r="BN16" s="27">
        <f t="shared" si="21"/>
        <v>0</v>
      </c>
      <c r="BO16" s="28">
        <f t="shared" si="22"/>
        <v>0</v>
      </c>
      <c r="BP16" s="41"/>
      <c r="BQ16" s="27">
        <f t="shared" si="23"/>
        <v>0</v>
      </c>
      <c r="BR16" s="28">
        <f t="shared" si="24"/>
        <v>0</v>
      </c>
      <c r="BS16" s="34"/>
      <c r="BT16" s="27">
        <f t="shared" si="25"/>
        <v>0</v>
      </c>
      <c r="BU16" s="28">
        <f t="shared" si="0"/>
        <v>0</v>
      </c>
      <c r="BV16" s="35"/>
      <c r="BW16" s="27">
        <f t="shared" si="26"/>
        <v>0</v>
      </c>
      <c r="BX16" s="28">
        <f t="shared" si="27"/>
        <v>0</v>
      </c>
      <c r="BY16" s="41">
        <v>100</v>
      </c>
      <c r="BZ16" s="27">
        <f t="shared" si="28"/>
        <v>300</v>
      </c>
      <c r="CA16" s="32">
        <f t="shared" si="29"/>
        <v>12594030</v>
      </c>
      <c r="CB16" s="34"/>
      <c r="CC16" s="27">
        <f t="shared" si="30"/>
        <v>0</v>
      </c>
      <c r="CD16" s="32">
        <f t="shared" si="31"/>
        <v>0</v>
      </c>
      <c r="CE16" s="37"/>
      <c r="CF16" s="27">
        <f t="shared" si="32"/>
        <v>0</v>
      </c>
      <c r="CG16" s="32">
        <f t="shared" si="33"/>
        <v>0</v>
      </c>
      <c r="CH16" s="38"/>
      <c r="CI16" s="27">
        <f t="shared" si="34"/>
        <v>0</v>
      </c>
      <c r="CJ16" s="32">
        <f t="shared" si="35"/>
        <v>0</v>
      </c>
      <c r="CK16" s="38"/>
      <c r="CL16" s="27">
        <f t="shared" si="36"/>
        <v>0</v>
      </c>
      <c r="CM16" s="32">
        <f t="shared" si="37"/>
        <v>0</v>
      </c>
      <c r="CN16" s="34"/>
      <c r="CO16" s="27">
        <f t="shared" si="38"/>
        <v>0</v>
      </c>
      <c r="CP16" s="32">
        <f t="shared" si="39"/>
        <v>0</v>
      </c>
      <c r="CQ16" s="44"/>
      <c r="CR16" s="27">
        <f t="shared" si="40"/>
        <v>0</v>
      </c>
      <c r="CS16" s="32">
        <f t="shared" si="41"/>
        <v>0</v>
      </c>
      <c r="CT16" s="68">
        <v>90</v>
      </c>
    </row>
    <row r="17" spans="1:100">
      <c r="A17" s="19" t="s">
        <v>46</v>
      </c>
      <c r="B17" s="19" t="s">
        <v>33</v>
      </c>
      <c r="C17" s="18" t="s">
        <v>131</v>
      </c>
      <c r="D17" s="19" t="s">
        <v>132</v>
      </c>
      <c r="E17" s="19" t="s">
        <v>133</v>
      </c>
      <c r="F17" s="19" t="s">
        <v>134</v>
      </c>
      <c r="G17" s="18" t="s">
        <v>135</v>
      </c>
      <c r="H17" s="8">
        <v>9690</v>
      </c>
      <c r="I17" s="11">
        <v>44.22</v>
      </c>
      <c r="J17" s="10">
        <v>44.22</v>
      </c>
      <c r="K17" s="12">
        <v>428491.8</v>
      </c>
      <c r="L17" s="17">
        <f t="shared" ref="L17:L18" si="43">K17</f>
        <v>428491.8</v>
      </c>
      <c r="M17" s="9">
        <v>33.35</v>
      </c>
      <c r="N17" s="9" t="s">
        <v>304</v>
      </c>
      <c r="O17" s="9" t="s">
        <v>305</v>
      </c>
      <c r="P17" s="8" t="s">
        <v>398</v>
      </c>
      <c r="Q17" s="8" t="s">
        <v>399</v>
      </c>
      <c r="R17" s="8" t="s">
        <v>400</v>
      </c>
      <c r="S17" s="8" t="s">
        <v>401</v>
      </c>
      <c r="T17" s="8" t="s">
        <v>402</v>
      </c>
      <c r="U17" s="8" t="s">
        <v>403</v>
      </c>
      <c r="V17" s="8" t="s">
        <v>404</v>
      </c>
      <c r="W17" s="13">
        <v>44.22</v>
      </c>
      <c r="X17" s="8" t="s">
        <v>33</v>
      </c>
      <c r="Y17" s="13">
        <v>72.989999999999995</v>
      </c>
      <c r="Z17" s="14">
        <v>0.1</v>
      </c>
      <c r="AA17" s="8" t="s">
        <v>74</v>
      </c>
      <c r="AB17" s="8">
        <v>1</v>
      </c>
      <c r="AC17" s="15">
        <v>55153</v>
      </c>
      <c r="AD17" s="8">
        <v>1</v>
      </c>
      <c r="AE17" s="8"/>
      <c r="AF17" s="8">
        <v>0</v>
      </c>
      <c r="AG17" s="8">
        <v>0</v>
      </c>
      <c r="AH17" s="33">
        <v>44.22</v>
      </c>
      <c r="AI17" s="36">
        <v>120</v>
      </c>
      <c r="AJ17" s="27">
        <f t="shared" si="1"/>
        <v>360</v>
      </c>
      <c r="AK17" s="28">
        <f t="shared" si="2"/>
        <v>15919.199999999999</v>
      </c>
      <c r="AL17" s="40"/>
      <c r="AM17" s="27">
        <f t="shared" si="3"/>
        <v>0</v>
      </c>
      <c r="AN17" s="28">
        <f t="shared" si="4"/>
        <v>0</v>
      </c>
      <c r="AO17" s="36">
        <v>10</v>
      </c>
      <c r="AP17" s="27">
        <f t="shared" si="5"/>
        <v>30</v>
      </c>
      <c r="AQ17" s="28">
        <f t="shared" si="6"/>
        <v>1326.6</v>
      </c>
      <c r="AR17" s="36">
        <v>120</v>
      </c>
      <c r="AS17" s="27">
        <f t="shared" si="7"/>
        <v>360</v>
      </c>
      <c r="AT17" s="28">
        <f t="shared" si="8"/>
        <v>15919.199999999999</v>
      </c>
      <c r="AU17" s="36">
        <v>200</v>
      </c>
      <c r="AV17" s="27">
        <f t="shared" si="9"/>
        <v>600</v>
      </c>
      <c r="AW17" s="28">
        <f t="shared" si="10"/>
        <v>26532</v>
      </c>
      <c r="AX17" s="36">
        <v>30</v>
      </c>
      <c r="AY17" s="27">
        <f t="shared" si="11"/>
        <v>90</v>
      </c>
      <c r="AZ17" s="28">
        <f t="shared" si="12"/>
        <v>3979.7999999999997</v>
      </c>
      <c r="BA17" s="36">
        <v>20</v>
      </c>
      <c r="BB17" s="27">
        <f t="shared" si="13"/>
        <v>60</v>
      </c>
      <c r="BC17" s="31">
        <f t="shared" si="14"/>
        <v>2653.2</v>
      </c>
      <c r="BD17" s="36">
        <v>300</v>
      </c>
      <c r="BE17" s="27">
        <f t="shared" si="15"/>
        <v>900</v>
      </c>
      <c r="BF17" s="28">
        <f t="shared" si="16"/>
        <v>39798</v>
      </c>
      <c r="BG17" s="36">
        <v>250</v>
      </c>
      <c r="BH17" s="27">
        <f t="shared" si="17"/>
        <v>750</v>
      </c>
      <c r="BI17" s="28">
        <f t="shared" si="18"/>
        <v>33165</v>
      </c>
      <c r="BJ17" s="52"/>
      <c r="BK17" s="27">
        <f t="shared" si="19"/>
        <v>0</v>
      </c>
      <c r="BL17" s="28">
        <f t="shared" si="20"/>
        <v>0</v>
      </c>
      <c r="BM17" s="41"/>
      <c r="BN17" s="27">
        <f t="shared" si="21"/>
        <v>0</v>
      </c>
      <c r="BO17" s="28">
        <f t="shared" si="22"/>
        <v>0</v>
      </c>
      <c r="BP17" s="41">
        <v>60</v>
      </c>
      <c r="BQ17" s="27">
        <f t="shared" si="23"/>
        <v>180</v>
      </c>
      <c r="BR17" s="28">
        <f t="shared" si="24"/>
        <v>7959.5999999999995</v>
      </c>
      <c r="BS17" s="34"/>
      <c r="BT17" s="27">
        <f t="shared" si="25"/>
        <v>0</v>
      </c>
      <c r="BU17" s="28">
        <f t="shared" si="0"/>
        <v>0</v>
      </c>
      <c r="BV17" s="35"/>
      <c r="BW17" s="27">
        <f t="shared" si="26"/>
        <v>0</v>
      </c>
      <c r="BX17" s="28">
        <f t="shared" si="27"/>
        <v>0</v>
      </c>
      <c r="BY17" s="41">
        <v>60</v>
      </c>
      <c r="BZ17" s="27">
        <f t="shared" si="28"/>
        <v>180</v>
      </c>
      <c r="CA17" s="32">
        <f t="shared" si="29"/>
        <v>7959.5999999999995</v>
      </c>
      <c r="CB17" s="34"/>
      <c r="CC17" s="27">
        <f t="shared" si="30"/>
        <v>0</v>
      </c>
      <c r="CD17" s="32">
        <f t="shared" si="31"/>
        <v>0</v>
      </c>
      <c r="CE17" s="37">
        <v>20</v>
      </c>
      <c r="CF17" s="27">
        <f t="shared" si="32"/>
        <v>60</v>
      </c>
      <c r="CG17" s="32">
        <f t="shared" si="33"/>
        <v>2653.2</v>
      </c>
      <c r="CH17" s="38"/>
      <c r="CI17" s="27">
        <f t="shared" si="34"/>
        <v>0</v>
      </c>
      <c r="CJ17" s="32">
        <f t="shared" si="35"/>
        <v>0</v>
      </c>
      <c r="CK17" s="38">
        <v>40</v>
      </c>
      <c r="CL17" s="27">
        <f t="shared" si="36"/>
        <v>120</v>
      </c>
      <c r="CM17" s="32">
        <f t="shared" si="37"/>
        <v>5306.4</v>
      </c>
      <c r="CN17" s="34"/>
      <c r="CO17" s="27">
        <f t="shared" si="38"/>
        <v>0</v>
      </c>
      <c r="CP17" s="32">
        <f t="shared" si="39"/>
        <v>0</v>
      </c>
      <c r="CQ17" s="44"/>
      <c r="CR17" s="27">
        <f t="shared" si="40"/>
        <v>0</v>
      </c>
      <c r="CS17" s="32">
        <f t="shared" si="41"/>
        <v>0</v>
      </c>
      <c r="CT17" s="68">
        <v>6000</v>
      </c>
    </row>
    <row r="18" spans="1:100">
      <c r="A18" s="19" t="s">
        <v>47</v>
      </c>
      <c r="B18" s="19" t="s">
        <v>33</v>
      </c>
      <c r="C18" s="18" t="s">
        <v>136</v>
      </c>
      <c r="D18" s="19" t="s">
        <v>137</v>
      </c>
      <c r="E18" s="19" t="s">
        <v>138</v>
      </c>
      <c r="F18" s="19" t="s">
        <v>139</v>
      </c>
      <c r="G18" s="18" t="s">
        <v>140</v>
      </c>
      <c r="H18" s="8">
        <v>288</v>
      </c>
      <c r="I18" s="11">
        <v>5525</v>
      </c>
      <c r="J18" s="10">
        <v>5525</v>
      </c>
      <c r="K18" s="12">
        <v>1591200</v>
      </c>
      <c r="L18" s="17">
        <f t="shared" si="43"/>
        <v>1591200</v>
      </c>
      <c r="M18" s="9">
        <v>56.68</v>
      </c>
      <c r="N18" s="9" t="s">
        <v>306</v>
      </c>
      <c r="O18" s="9" t="s">
        <v>307</v>
      </c>
      <c r="P18" s="8" t="s">
        <v>405</v>
      </c>
      <c r="Q18" s="8" t="s">
        <v>406</v>
      </c>
      <c r="R18" s="8" t="s">
        <v>407</v>
      </c>
      <c r="S18" s="8" t="s">
        <v>408</v>
      </c>
      <c r="T18" s="8" t="s">
        <v>64</v>
      </c>
      <c r="U18" s="8" t="s">
        <v>409</v>
      </c>
      <c r="V18" s="8" t="s">
        <v>410</v>
      </c>
      <c r="W18" s="13">
        <v>5525</v>
      </c>
      <c r="X18" s="8" t="s">
        <v>73</v>
      </c>
      <c r="Y18" s="13">
        <v>14028.39</v>
      </c>
      <c r="Z18" s="14">
        <v>0.1</v>
      </c>
      <c r="AA18" s="8" t="s">
        <v>544</v>
      </c>
      <c r="AB18" s="8" t="s">
        <v>36</v>
      </c>
      <c r="AC18" s="15">
        <v>46023</v>
      </c>
      <c r="AD18" s="8">
        <v>1</v>
      </c>
      <c r="AE18" s="8" t="s">
        <v>553</v>
      </c>
      <c r="AF18" s="8">
        <v>50</v>
      </c>
      <c r="AG18" s="8">
        <v>0</v>
      </c>
      <c r="AH18" s="33">
        <v>5525</v>
      </c>
      <c r="AI18" s="36"/>
      <c r="AJ18" s="27">
        <f t="shared" si="1"/>
        <v>0</v>
      </c>
      <c r="AK18" s="28">
        <f t="shared" si="2"/>
        <v>0</v>
      </c>
      <c r="AL18" s="40">
        <v>8</v>
      </c>
      <c r="AM18" s="27">
        <f t="shared" si="3"/>
        <v>24</v>
      </c>
      <c r="AN18" s="28">
        <f t="shared" si="4"/>
        <v>132600</v>
      </c>
      <c r="AO18" s="36"/>
      <c r="AP18" s="27">
        <f t="shared" si="5"/>
        <v>0</v>
      </c>
      <c r="AQ18" s="28">
        <f t="shared" si="6"/>
        <v>0</v>
      </c>
      <c r="AR18" s="36"/>
      <c r="AS18" s="27">
        <f t="shared" si="7"/>
        <v>0</v>
      </c>
      <c r="AT18" s="28">
        <f t="shared" si="8"/>
        <v>0</v>
      </c>
      <c r="AU18" s="36"/>
      <c r="AV18" s="27">
        <f t="shared" si="9"/>
        <v>0</v>
      </c>
      <c r="AW18" s="28">
        <f t="shared" si="10"/>
        <v>0</v>
      </c>
      <c r="AX18" s="36"/>
      <c r="AY18" s="27">
        <f t="shared" si="11"/>
        <v>0</v>
      </c>
      <c r="AZ18" s="28">
        <f t="shared" si="12"/>
        <v>0</v>
      </c>
      <c r="BA18" s="51"/>
      <c r="BB18" s="27">
        <f t="shared" si="13"/>
        <v>0</v>
      </c>
      <c r="BC18" s="31">
        <f t="shared" si="14"/>
        <v>0</v>
      </c>
      <c r="BD18" s="36"/>
      <c r="BE18" s="27">
        <f t="shared" si="15"/>
        <v>0</v>
      </c>
      <c r="BF18" s="28">
        <f t="shared" si="16"/>
        <v>0</v>
      </c>
      <c r="BG18" s="50"/>
      <c r="BH18" s="27">
        <f t="shared" si="17"/>
        <v>0</v>
      </c>
      <c r="BI18" s="28">
        <f t="shared" si="18"/>
        <v>0</v>
      </c>
      <c r="BJ18" s="52"/>
      <c r="BK18" s="27">
        <f t="shared" si="19"/>
        <v>0</v>
      </c>
      <c r="BL18" s="28">
        <f t="shared" si="20"/>
        <v>0</v>
      </c>
      <c r="BM18" s="41"/>
      <c r="BN18" s="27">
        <f t="shared" si="21"/>
        <v>0</v>
      </c>
      <c r="BO18" s="28">
        <f t="shared" si="22"/>
        <v>0</v>
      </c>
      <c r="BP18" s="41">
        <v>9</v>
      </c>
      <c r="BQ18" s="27">
        <f t="shared" si="23"/>
        <v>27</v>
      </c>
      <c r="BR18" s="28">
        <f t="shared" si="24"/>
        <v>149175</v>
      </c>
      <c r="BS18" s="34">
        <v>9</v>
      </c>
      <c r="BT18" s="27">
        <f t="shared" si="25"/>
        <v>27</v>
      </c>
      <c r="BU18" s="28">
        <f t="shared" si="0"/>
        <v>149175</v>
      </c>
      <c r="BV18" s="35">
        <v>15</v>
      </c>
      <c r="BW18" s="27">
        <f t="shared" si="26"/>
        <v>45</v>
      </c>
      <c r="BX18" s="28">
        <f t="shared" si="27"/>
        <v>248625</v>
      </c>
      <c r="BY18" s="41">
        <v>10</v>
      </c>
      <c r="BZ18" s="27">
        <f t="shared" si="28"/>
        <v>30</v>
      </c>
      <c r="CA18" s="32">
        <f t="shared" si="29"/>
        <v>165750</v>
      </c>
      <c r="CB18" s="34">
        <v>13</v>
      </c>
      <c r="CC18" s="27">
        <f t="shared" si="30"/>
        <v>39</v>
      </c>
      <c r="CD18" s="32">
        <f t="shared" si="31"/>
        <v>215475</v>
      </c>
      <c r="CE18" s="37">
        <v>10</v>
      </c>
      <c r="CF18" s="27">
        <f t="shared" si="32"/>
        <v>30</v>
      </c>
      <c r="CG18" s="32">
        <f t="shared" si="33"/>
        <v>165750</v>
      </c>
      <c r="CH18" s="38"/>
      <c r="CI18" s="27">
        <f t="shared" si="34"/>
        <v>0</v>
      </c>
      <c r="CJ18" s="32">
        <f t="shared" si="35"/>
        <v>0</v>
      </c>
      <c r="CK18" s="38"/>
      <c r="CL18" s="27">
        <f t="shared" si="36"/>
        <v>0</v>
      </c>
      <c r="CM18" s="32">
        <f t="shared" si="37"/>
        <v>0</v>
      </c>
      <c r="CN18" s="34"/>
      <c r="CO18" s="27">
        <f t="shared" si="38"/>
        <v>0</v>
      </c>
      <c r="CP18" s="32">
        <f t="shared" si="39"/>
        <v>0</v>
      </c>
      <c r="CQ18" s="44"/>
      <c r="CR18" s="27">
        <f t="shared" si="40"/>
        <v>0</v>
      </c>
      <c r="CS18" s="32">
        <f t="shared" si="41"/>
        <v>0</v>
      </c>
      <c r="CT18" s="68">
        <v>66</v>
      </c>
    </row>
    <row r="19" spans="1:100">
      <c r="A19" s="19" t="s">
        <v>48</v>
      </c>
      <c r="B19" s="19" t="s">
        <v>33</v>
      </c>
      <c r="C19" s="87" t="s">
        <v>141</v>
      </c>
      <c r="D19" s="19" t="s">
        <v>142</v>
      </c>
      <c r="E19" s="19" t="s">
        <v>143</v>
      </c>
      <c r="F19" s="19" t="s">
        <v>144</v>
      </c>
      <c r="G19" s="18" t="s">
        <v>145</v>
      </c>
      <c r="H19" s="8">
        <v>5116</v>
      </c>
      <c r="I19" s="11">
        <v>1.4723599999999999</v>
      </c>
      <c r="J19" s="10">
        <v>1.4723599999999999</v>
      </c>
      <c r="K19" s="12">
        <v>7532.5937599999997</v>
      </c>
      <c r="L19" s="92">
        <f>SUM(K19:K21)</f>
        <v>433248.83276000002</v>
      </c>
      <c r="M19" s="9">
        <v>0</v>
      </c>
      <c r="N19" s="9" t="s">
        <v>294</v>
      </c>
      <c r="O19" s="9" t="s">
        <v>308</v>
      </c>
      <c r="P19" s="8" t="s">
        <v>411</v>
      </c>
      <c r="Q19" s="8" t="s">
        <v>412</v>
      </c>
      <c r="R19" s="8" t="s">
        <v>413</v>
      </c>
      <c r="S19" s="8" t="s">
        <v>414</v>
      </c>
      <c r="T19" s="8" t="s">
        <v>63</v>
      </c>
      <c r="U19" s="8" t="s">
        <v>415</v>
      </c>
      <c r="V19" s="8" t="s">
        <v>416</v>
      </c>
      <c r="W19" s="13">
        <v>1.4723599999999999</v>
      </c>
      <c r="X19" s="8" t="s">
        <v>33</v>
      </c>
      <c r="Y19" s="13">
        <v>2.4300000000000002</v>
      </c>
      <c r="Z19" s="14">
        <v>0.1</v>
      </c>
      <c r="AA19" s="8" t="s">
        <v>34</v>
      </c>
      <c r="AB19" s="8" t="s">
        <v>36</v>
      </c>
      <c r="AC19" s="15">
        <v>73051</v>
      </c>
      <c r="AD19" s="8">
        <v>1</v>
      </c>
      <c r="AE19" s="8" t="s">
        <v>605</v>
      </c>
      <c r="AF19" s="8">
        <v>0</v>
      </c>
      <c r="AG19" s="8">
        <v>6.37E-7</v>
      </c>
      <c r="AH19" s="33">
        <v>1.4723599999999999</v>
      </c>
      <c r="AI19" s="36">
        <v>0</v>
      </c>
      <c r="AJ19" s="27">
        <f t="shared" si="1"/>
        <v>0</v>
      </c>
      <c r="AK19" s="28">
        <f t="shared" si="2"/>
        <v>0</v>
      </c>
      <c r="AL19" s="40">
        <v>0</v>
      </c>
      <c r="AM19" s="27">
        <f t="shared" si="3"/>
        <v>0</v>
      </c>
      <c r="AN19" s="28">
        <f t="shared" si="4"/>
        <v>0</v>
      </c>
      <c r="AO19" s="36">
        <v>0</v>
      </c>
      <c r="AP19" s="27">
        <f t="shared" si="5"/>
        <v>0</v>
      </c>
      <c r="AQ19" s="28">
        <f t="shared" si="6"/>
        <v>0</v>
      </c>
      <c r="AR19" s="36">
        <v>0</v>
      </c>
      <c r="AS19" s="27">
        <f t="shared" si="7"/>
        <v>0</v>
      </c>
      <c r="AT19" s="28">
        <f t="shared" si="8"/>
        <v>0</v>
      </c>
      <c r="AU19" s="36">
        <v>0</v>
      </c>
      <c r="AV19" s="27">
        <f t="shared" si="9"/>
        <v>0</v>
      </c>
      <c r="AW19" s="28">
        <f t="shared" si="10"/>
        <v>0</v>
      </c>
      <c r="AX19" s="36">
        <v>0</v>
      </c>
      <c r="AY19" s="27">
        <f t="shared" si="11"/>
        <v>0</v>
      </c>
      <c r="AZ19" s="28">
        <f t="shared" si="12"/>
        <v>0</v>
      </c>
      <c r="BA19" s="51">
        <v>1112</v>
      </c>
      <c r="BB19" s="27">
        <f t="shared" si="13"/>
        <v>3336</v>
      </c>
      <c r="BC19" s="31">
        <f t="shared" si="14"/>
        <v>4911.7929599999998</v>
      </c>
      <c r="BD19" s="36">
        <v>0</v>
      </c>
      <c r="BE19" s="27">
        <f t="shared" si="15"/>
        <v>0</v>
      </c>
      <c r="BF19" s="28">
        <f t="shared" si="16"/>
        <v>0</v>
      </c>
      <c r="BG19" s="50">
        <v>0</v>
      </c>
      <c r="BH19" s="27">
        <f t="shared" si="17"/>
        <v>0</v>
      </c>
      <c r="BI19" s="28">
        <f t="shared" si="18"/>
        <v>0</v>
      </c>
      <c r="BJ19" s="52">
        <v>0</v>
      </c>
      <c r="BK19" s="27">
        <f t="shared" si="19"/>
        <v>0</v>
      </c>
      <c r="BL19" s="28">
        <f t="shared" si="20"/>
        <v>0</v>
      </c>
      <c r="BM19" s="41">
        <v>0</v>
      </c>
      <c r="BN19" s="27">
        <f t="shared" si="21"/>
        <v>0</v>
      </c>
      <c r="BO19" s="28">
        <f t="shared" si="22"/>
        <v>0</v>
      </c>
      <c r="BP19" s="41">
        <v>0</v>
      </c>
      <c r="BQ19" s="27">
        <f t="shared" si="23"/>
        <v>0</v>
      </c>
      <c r="BR19" s="28">
        <f t="shared" si="24"/>
        <v>0</v>
      </c>
      <c r="BS19" s="34">
        <v>0</v>
      </c>
      <c r="BT19" s="27">
        <f t="shared" si="25"/>
        <v>0</v>
      </c>
      <c r="BU19" s="28">
        <f t="shared" si="0"/>
        <v>0</v>
      </c>
      <c r="BV19" s="35">
        <v>0</v>
      </c>
      <c r="BW19" s="27">
        <f t="shared" si="26"/>
        <v>0</v>
      </c>
      <c r="BX19" s="28">
        <f t="shared" si="27"/>
        <v>0</v>
      </c>
      <c r="BY19" s="41">
        <v>0</v>
      </c>
      <c r="BZ19" s="27">
        <f t="shared" si="28"/>
        <v>0</v>
      </c>
      <c r="CA19" s="32">
        <f t="shared" si="29"/>
        <v>0</v>
      </c>
      <c r="CB19" s="34">
        <v>0</v>
      </c>
      <c r="CC19" s="27">
        <f t="shared" si="30"/>
        <v>0</v>
      </c>
      <c r="CD19" s="32">
        <f t="shared" si="31"/>
        <v>0</v>
      </c>
      <c r="CE19" s="37">
        <v>0</v>
      </c>
      <c r="CF19" s="27">
        <f t="shared" si="32"/>
        <v>0</v>
      </c>
      <c r="CG19" s="32">
        <f t="shared" si="33"/>
        <v>0</v>
      </c>
      <c r="CH19" s="38">
        <v>0</v>
      </c>
      <c r="CI19" s="27">
        <f t="shared" si="34"/>
        <v>0</v>
      </c>
      <c r="CJ19" s="32">
        <f t="shared" si="35"/>
        <v>0</v>
      </c>
      <c r="CK19" s="38">
        <v>200</v>
      </c>
      <c r="CL19" s="27">
        <f t="shared" si="36"/>
        <v>600</v>
      </c>
      <c r="CM19" s="32">
        <f t="shared" si="37"/>
        <v>883.41599999999994</v>
      </c>
      <c r="CN19" s="34"/>
      <c r="CO19" s="27">
        <f t="shared" si="38"/>
        <v>0</v>
      </c>
      <c r="CP19" s="32">
        <f t="shared" si="39"/>
        <v>0</v>
      </c>
      <c r="CQ19" s="44"/>
      <c r="CR19" s="27">
        <f t="shared" si="40"/>
        <v>0</v>
      </c>
      <c r="CS19" s="32">
        <f t="shared" si="41"/>
        <v>0</v>
      </c>
      <c r="CT19" s="68">
        <v>1180</v>
      </c>
    </row>
    <row r="20" spans="1:100">
      <c r="A20" s="19" t="s">
        <v>48</v>
      </c>
      <c r="B20" s="19" t="s">
        <v>35</v>
      </c>
      <c r="C20" s="89"/>
      <c r="D20" s="19" t="s">
        <v>142</v>
      </c>
      <c r="E20" s="19" t="s">
        <v>146</v>
      </c>
      <c r="F20" s="19" t="s">
        <v>144</v>
      </c>
      <c r="G20" s="18" t="s">
        <v>147</v>
      </c>
      <c r="H20" s="8">
        <v>106665</v>
      </c>
      <c r="I20" s="11">
        <v>2.6419999999999999</v>
      </c>
      <c r="J20" s="10">
        <v>2.6419999999999999</v>
      </c>
      <c r="K20" s="12">
        <v>281808.93</v>
      </c>
      <c r="L20" s="93"/>
      <c r="M20" s="9">
        <v>0</v>
      </c>
      <c r="N20" s="9" t="s">
        <v>294</v>
      </c>
      <c r="O20" s="9" t="s">
        <v>308</v>
      </c>
      <c r="P20" s="8" t="s">
        <v>411</v>
      </c>
      <c r="Q20" s="8" t="s">
        <v>412</v>
      </c>
      <c r="R20" s="8" t="s">
        <v>413</v>
      </c>
      <c r="S20" s="8" t="s">
        <v>414</v>
      </c>
      <c r="T20" s="8" t="s">
        <v>63</v>
      </c>
      <c r="U20" s="8" t="s">
        <v>417</v>
      </c>
      <c r="V20" s="8" t="s">
        <v>418</v>
      </c>
      <c r="W20" s="13">
        <v>2.6419999999999999</v>
      </c>
      <c r="X20" s="8" t="s">
        <v>51</v>
      </c>
      <c r="Y20" s="13">
        <v>58.12</v>
      </c>
      <c r="Z20" s="14">
        <v>0.1</v>
      </c>
      <c r="AA20" s="8" t="s">
        <v>544</v>
      </c>
      <c r="AB20" s="8" t="s">
        <v>36</v>
      </c>
      <c r="AC20" s="15">
        <v>73051</v>
      </c>
      <c r="AD20" s="8">
        <v>10</v>
      </c>
      <c r="AE20" s="8"/>
      <c r="AF20" s="8">
        <v>0</v>
      </c>
      <c r="AG20" s="8">
        <v>6.37E-7</v>
      </c>
      <c r="AH20" s="33">
        <v>2.6419999999999999</v>
      </c>
      <c r="AI20" s="36">
        <v>0</v>
      </c>
      <c r="AJ20" s="27">
        <f t="shared" si="1"/>
        <v>0</v>
      </c>
      <c r="AK20" s="28">
        <f t="shared" si="2"/>
        <v>0</v>
      </c>
      <c r="AL20" s="40">
        <v>0</v>
      </c>
      <c r="AM20" s="27">
        <f t="shared" si="3"/>
        <v>0</v>
      </c>
      <c r="AN20" s="28">
        <f t="shared" si="4"/>
        <v>0</v>
      </c>
      <c r="AO20" s="36">
        <v>550</v>
      </c>
      <c r="AP20" s="27">
        <f t="shared" si="5"/>
        <v>1650</v>
      </c>
      <c r="AQ20" s="28">
        <f t="shared" si="6"/>
        <v>4359.3</v>
      </c>
      <c r="AR20" s="36">
        <v>0</v>
      </c>
      <c r="AS20" s="27">
        <f t="shared" si="7"/>
        <v>0</v>
      </c>
      <c r="AT20" s="28">
        <f t="shared" si="8"/>
        <v>0</v>
      </c>
      <c r="AU20" s="36">
        <v>0</v>
      </c>
      <c r="AV20" s="27">
        <f t="shared" si="9"/>
        <v>0</v>
      </c>
      <c r="AW20" s="28">
        <f t="shared" si="10"/>
        <v>0</v>
      </c>
      <c r="AX20" s="36">
        <v>840</v>
      </c>
      <c r="AY20" s="27">
        <f t="shared" si="11"/>
        <v>2520</v>
      </c>
      <c r="AZ20" s="28">
        <f t="shared" si="12"/>
        <v>6657.84</v>
      </c>
      <c r="BA20" s="51">
        <v>1910</v>
      </c>
      <c r="BB20" s="27">
        <f t="shared" si="13"/>
        <v>5730</v>
      </c>
      <c r="BC20" s="31">
        <f t="shared" si="14"/>
        <v>15138.66</v>
      </c>
      <c r="BD20" s="36">
        <v>0</v>
      </c>
      <c r="BE20" s="27">
        <f t="shared" si="15"/>
        <v>0</v>
      </c>
      <c r="BF20" s="28">
        <f t="shared" si="16"/>
        <v>0</v>
      </c>
      <c r="BG20" s="50">
        <v>30</v>
      </c>
      <c r="BH20" s="27">
        <f t="shared" si="17"/>
        <v>90</v>
      </c>
      <c r="BI20" s="28">
        <f t="shared" si="18"/>
        <v>237.78</v>
      </c>
      <c r="BJ20" s="52"/>
      <c r="BK20" s="27">
        <f t="shared" si="19"/>
        <v>0</v>
      </c>
      <c r="BL20" s="28">
        <f t="shared" si="20"/>
        <v>0</v>
      </c>
      <c r="BM20" s="41">
        <v>3900</v>
      </c>
      <c r="BN20" s="27">
        <f t="shared" si="21"/>
        <v>11700</v>
      </c>
      <c r="BO20" s="28">
        <f t="shared" si="22"/>
        <v>30911.399999999998</v>
      </c>
      <c r="BP20" s="41">
        <v>0</v>
      </c>
      <c r="BQ20" s="27">
        <f t="shared" si="23"/>
        <v>0</v>
      </c>
      <c r="BR20" s="28">
        <f t="shared" si="24"/>
        <v>0</v>
      </c>
      <c r="BS20" s="34">
        <v>2400</v>
      </c>
      <c r="BT20" s="27">
        <f t="shared" si="25"/>
        <v>7200</v>
      </c>
      <c r="BU20" s="28">
        <f t="shared" si="0"/>
        <v>19022.399999999998</v>
      </c>
      <c r="BV20" s="35">
        <v>5500</v>
      </c>
      <c r="BW20" s="27">
        <f t="shared" si="26"/>
        <v>16500</v>
      </c>
      <c r="BX20" s="28">
        <f t="shared" si="27"/>
        <v>43593</v>
      </c>
      <c r="BY20" s="41">
        <v>5460</v>
      </c>
      <c r="BZ20" s="27">
        <f t="shared" si="28"/>
        <v>16380</v>
      </c>
      <c r="CA20" s="32">
        <f t="shared" si="29"/>
        <v>43275.96</v>
      </c>
      <c r="CB20" s="34">
        <v>4000</v>
      </c>
      <c r="CC20" s="27">
        <f t="shared" si="30"/>
        <v>12000</v>
      </c>
      <c r="CD20" s="32">
        <f t="shared" si="31"/>
        <v>31704</v>
      </c>
      <c r="CE20" s="37">
        <v>760</v>
      </c>
      <c r="CF20" s="27">
        <f t="shared" si="32"/>
        <v>2280</v>
      </c>
      <c r="CG20" s="32">
        <f t="shared" si="33"/>
        <v>6023.76</v>
      </c>
      <c r="CH20" s="38">
        <v>2000</v>
      </c>
      <c r="CI20" s="27">
        <f t="shared" si="34"/>
        <v>6000</v>
      </c>
      <c r="CJ20" s="32">
        <f t="shared" si="35"/>
        <v>15852</v>
      </c>
      <c r="CK20" s="38">
        <v>0</v>
      </c>
      <c r="CL20" s="27">
        <f t="shared" si="36"/>
        <v>0</v>
      </c>
      <c r="CM20" s="32">
        <f t="shared" si="37"/>
        <v>0</v>
      </c>
      <c r="CN20" s="34"/>
      <c r="CO20" s="27">
        <f t="shared" si="38"/>
        <v>0</v>
      </c>
      <c r="CP20" s="32">
        <f t="shared" si="39"/>
        <v>0</v>
      </c>
      <c r="CQ20" s="44"/>
      <c r="CR20" s="27">
        <f t="shared" si="40"/>
        <v>0</v>
      </c>
      <c r="CS20" s="32">
        <f t="shared" si="41"/>
        <v>0</v>
      </c>
      <c r="CT20" s="68">
        <v>24615</v>
      </c>
    </row>
    <row r="21" spans="1:100">
      <c r="A21" s="19" t="s">
        <v>48</v>
      </c>
      <c r="B21" s="19" t="s">
        <v>51</v>
      </c>
      <c r="C21" s="88"/>
      <c r="D21" s="19" t="s">
        <v>142</v>
      </c>
      <c r="E21" s="19" t="s">
        <v>148</v>
      </c>
      <c r="F21" s="19" t="s">
        <v>144</v>
      </c>
      <c r="G21" s="18" t="s">
        <v>149</v>
      </c>
      <c r="H21" s="8">
        <v>93873</v>
      </c>
      <c r="I21" s="11">
        <v>1.5329999999999999</v>
      </c>
      <c r="J21" s="10">
        <v>1.5329999999999999</v>
      </c>
      <c r="K21" s="12">
        <v>143907.30900000001</v>
      </c>
      <c r="L21" s="94"/>
      <c r="M21" s="9">
        <v>0</v>
      </c>
      <c r="N21" s="9" t="s">
        <v>294</v>
      </c>
      <c r="O21" s="9" t="s">
        <v>308</v>
      </c>
      <c r="P21" s="8" t="s">
        <v>411</v>
      </c>
      <c r="Q21" s="8" t="s">
        <v>412</v>
      </c>
      <c r="R21" s="8" t="s">
        <v>413</v>
      </c>
      <c r="S21" s="8" t="s">
        <v>414</v>
      </c>
      <c r="T21" s="8" t="s">
        <v>63</v>
      </c>
      <c r="U21" s="8" t="s">
        <v>419</v>
      </c>
      <c r="V21" s="8" t="s">
        <v>420</v>
      </c>
      <c r="W21" s="13">
        <v>1.5329999999999999</v>
      </c>
      <c r="X21" s="8" t="s">
        <v>51</v>
      </c>
      <c r="Y21" s="13">
        <v>33.729999999999997</v>
      </c>
      <c r="Z21" s="14">
        <v>0.1</v>
      </c>
      <c r="AA21" s="8" t="s">
        <v>544</v>
      </c>
      <c r="AB21" s="8" t="s">
        <v>36</v>
      </c>
      <c r="AC21" s="15">
        <v>73051</v>
      </c>
      <c r="AD21" s="8">
        <v>10</v>
      </c>
      <c r="AE21" s="8"/>
      <c r="AF21" s="8">
        <v>0</v>
      </c>
      <c r="AG21" s="8">
        <v>6.37E-7</v>
      </c>
      <c r="AH21" s="33">
        <v>1.5329999999999999</v>
      </c>
      <c r="AI21" s="36">
        <v>3970</v>
      </c>
      <c r="AJ21" s="27">
        <f t="shared" si="1"/>
        <v>11910</v>
      </c>
      <c r="AK21" s="28">
        <f t="shared" si="2"/>
        <v>18258.03</v>
      </c>
      <c r="AL21" s="40">
        <v>0</v>
      </c>
      <c r="AM21" s="27">
        <f t="shared" si="3"/>
        <v>0</v>
      </c>
      <c r="AN21" s="28">
        <f t="shared" si="4"/>
        <v>0</v>
      </c>
      <c r="AO21" s="36">
        <v>120</v>
      </c>
      <c r="AP21" s="27">
        <f t="shared" si="5"/>
        <v>360</v>
      </c>
      <c r="AQ21" s="28">
        <f t="shared" si="6"/>
        <v>551.88</v>
      </c>
      <c r="AR21" s="36">
        <v>0</v>
      </c>
      <c r="AS21" s="27">
        <f t="shared" si="7"/>
        <v>0</v>
      </c>
      <c r="AT21" s="28">
        <f t="shared" si="8"/>
        <v>0</v>
      </c>
      <c r="AU21" s="36">
        <v>0</v>
      </c>
      <c r="AV21" s="27">
        <f t="shared" si="9"/>
        <v>0</v>
      </c>
      <c r="AW21" s="28">
        <f t="shared" si="10"/>
        <v>0</v>
      </c>
      <c r="AX21" s="36">
        <v>0</v>
      </c>
      <c r="AY21" s="27">
        <f t="shared" si="11"/>
        <v>0</v>
      </c>
      <c r="AZ21" s="28">
        <f t="shared" si="12"/>
        <v>0</v>
      </c>
      <c r="BA21" s="36">
        <v>7000</v>
      </c>
      <c r="BB21" s="27">
        <f t="shared" si="13"/>
        <v>21000</v>
      </c>
      <c r="BC21" s="31">
        <f t="shared" si="14"/>
        <v>32193</v>
      </c>
      <c r="BD21" s="36">
        <v>2200</v>
      </c>
      <c r="BE21" s="27">
        <f t="shared" si="15"/>
        <v>6600</v>
      </c>
      <c r="BF21" s="28">
        <f t="shared" si="16"/>
        <v>10117.799999999999</v>
      </c>
      <c r="BG21" s="36">
        <v>830</v>
      </c>
      <c r="BH21" s="27">
        <f t="shared" si="17"/>
        <v>2490</v>
      </c>
      <c r="BI21" s="28">
        <f t="shared" si="18"/>
        <v>3817.1699999999996</v>
      </c>
      <c r="BJ21" s="52">
        <v>6350</v>
      </c>
      <c r="BK21" s="27">
        <f t="shared" si="19"/>
        <v>19050</v>
      </c>
      <c r="BL21" s="28">
        <f t="shared" si="20"/>
        <v>29203.649999999998</v>
      </c>
      <c r="BM21" s="41">
        <v>0</v>
      </c>
      <c r="BN21" s="27">
        <f t="shared" si="21"/>
        <v>0</v>
      </c>
      <c r="BO21" s="28">
        <f t="shared" si="22"/>
        <v>0</v>
      </c>
      <c r="BP21" s="41">
        <v>1350</v>
      </c>
      <c r="BQ21" s="27">
        <f t="shared" si="23"/>
        <v>4050</v>
      </c>
      <c r="BR21" s="28">
        <f t="shared" si="24"/>
        <v>6208.65</v>
      </c>
      <c r="BS21" s="34">
        <v>0</v>
      </c>
      <c r="BT21" s="27">
        <f t="shared" si="25"/>
        <v>0</v>
      </c>
      <c r="BU21" s="28">
        <f t="shared" si="0"/>
        <v>0</v>
      </c>
      <c r="BV21" s="35"/>
      <c r="BW21" s="27">
        <f t="shared" si="26"/>
        <v>0</v>
      </c>
      <c r="BX21" s="28">
        <f t="shared" si="27"/>
        <v>0</v>
      </c>
      <c r="BY21" s="41"/>
      <c r="BZ21" s="27">
        <f t="shared" si="28"/>
        <v>0</v>
      </c>
      <c r="CA21" s="32">
        <f t="shared" si="29"/>
        <v>0</v>
      </c>
      <c r="CB21" s="34">
        <v>1850</v>
      </c>
      <c r="CC21" s="27">
        <f t="shared" si="30"/>
        <v>5550</v>
      </c>
      <c r="CD21" s="32">
        <f t="shared" si="31"/>
        <v>8508.15</v>
      </c>
      <c r="CE21" s="37">
        <v>0</v>
      </c>
      <c r="CF21" s="27">
        <f t="shared" si="32"/>
        <v>0</v>
      </c>
      <c r="CG21" s="32">
        <f t="shared" si="33"/>
        <v>0</v>
      </c>
      <c r="CH21" s="38">
        <v>0</v>
      </c>
      <c r="CI21" s="27">
        <f t="shared" si="34"/>
        <v>0</v>
      </c>
      <c r="CJ21" s="32">
        <f t="shared" si="35"/>
        <v>0</v>
      </c>
      <c r="CK21" s="38">
        <v>400</v>
      </c>
      <c r="CL21" s="27">
        <f t="shared" si="36"/>
        <v>1200</v>
      </c>
      <c r="CM21" s="32">
        <f t="shared" si="37"/>
        <v>1839.6</v>
      </c>
      <c r="CN21" s="34"/>
      <c r="CO21" s="27">
        <f t="shared" si="38"/>
        <v>0</v>
      </c>
      <c r="CP21" s="32">
        <f t="shared" si="39"/>
        <v>0</v>
      </c>
      <c r="CQ21" s="44"/>
      <c r="CR21" s="27">
        <f t="shared" si="40"/>
        <v>0</v>
      </c>
      <c r="CS21" s="32">
        <f t="shared" si="41"/>
        <v>0</v>
      </c>
      <c r="CT21" s="68">
        <v>21663</v>
      </c>
    </row>
    <row r="22" spans="1:100">
      <c r="A22" s="19" t="s">
        <v>49</v>
      </c>
      <c r="B22" s="19" t="s">
        <v>33</v>
      </c>
      <c r="C22" s="18" t="s">
        <v>150</v>
      </c>
      <c r="D22" s="19" t="s">
        <v>151</v>
      </c>
      <c r="E22" s="19" t="s">
        <v>152</v>
      </c>
      <c r="F22" s="19" t="s">
        <v>153</v>
      </c>
      <c r="G22" s="18" t="s">
        <v>55</v>
      </c>
      <c r="H22" s="8">
        <v>1942</v>
      </c>
      <c r="I22" s="11">
        <v>7083</v>
      </c>
      <c r="J22" s="75"/>
      <c r="K22" s="76"/>
      <c r="L22" s="78"/>
      <c r="M22" s="77"/>
      <c r="N22" s="9" t="s">
        <v>309</v>
      </c>
      <c r="O22" s="9" t="s">
        <v>310</v>
      </c>
      <c r="P22" s="8" t="s">
        <v>421</v>
      </c>
      <c r="Q22" s="8" t="s">
        <v>422</v>
      </c>
      <c r="R22" s="8" t="s">
        <v>423</v>
      </c>
      <c r="S22" s="8" t="s">
        <v>424</v>
      </c>
      <c r="T22" s="8" t="s">
        <v>425</v>
      </c>
      <c r="U22" s="8" t="s">
        <v>426</v>
      </c>
      <c r="V22" s="8" t="s">
        <v>427</v>
      </c>
      <c r="W22" s="71"/>
      <c r="X22" s="73"/>
      <c r="Y22" s="71"/>
      <c r="Z22" s="72"/>
      <c r="AA22" s="73"/>
      <c r="AB22" s="8" t="s">
        <v>36</v>
      </c>
      <c r="AC22" s="15">
        <v>2958465</v>
      </c>
      <c r="AD22" s="8">
        <v>1</v>
      </c>
      <c r="AE22" s="73"/>
      <c r="AF22" s="73"/>
      <c r="AG22" s="73"/>
      <c r="AH22" s="74"/>
      <c r="AI22" s="36">
        <v>16</v>
      </c>
      <c r="AJ22" s="27">
        <f t="shared" si="1"/>
        <v>48</v>
      </c>
      <c r="AK22" s="28">
        <f t="shared" si="2"/>
        <v>0</v>
      </c>
      <c r="AL22" s="40">
        <v>16</v>
      </c>
      <c r="AM22" s="27">
        <f t="shared" si="3"/>
        <v>48</v>
      </c>
      <c r="AN22" s="28">
        <f t="shared" si="4"/>
        <v>0</v>
      </c>
      <c r="AO22" s="36">
        <v>140</v>
      </c>
      <c r="AP22" s="27">
        <f t="shared" si="5"/>
        <v>420</v>
      </c>
      <c r="AQ22" s="28">
        <f t="shared" si="6"/>
        <v>0</v>
      </c>
      <c r="AR22" s="36">
        <v>16</v>
      </c>
      <c r="AS22" s="27">
        <f t="shared" si="7"/>
        <v>48</v>
      </c>
      <c r="AT22" s="28">
        <f t="shared" si="8"/>
        <v>0</v>
      </c>
      <c r="AU22" s="36">
        <v>48</v>
      </c>
      <c r="AV22" s="27">
        <f t="shared" si="9"/>
        <v>144</v>
      </c>
      <c r="AW22" s="28">
        <f t="shared" si="10"/>
        <v>0</v>
      </c>
      <c r="AX22" s="36">
        <v>144</v>
      </c>
      <c r="AY22" s="27">
        <f t="shared" si="11"/>
        <v>432</v>
      </c>
      <c r="AZ22" s="28">
        <f t="shared" si="12"/>
        <v>0</v>
      </c>
      <c r="BA22" s="36">
        <v>16</v>
      </c>
      <c r="BB22" s="27">
        <f t="shared" si="13"/>
        <v>48</v>
      </c>
      <c r="BC22" s="31">
        <f t="shared" si="14"/>
        <v>0</v>
      </c>
      <c r="BD22" s="36">
        <v>16</v>
      </c>
      <c r="BE22" s="27">
        <f t="shared" si="15"/>
        <v>48</v>
      </c>
      <c r="BF22" s="28">
        <f t="shared" si="16"/>
        <v>0</v>
      </c>
      <c r="BG22" s="36">
        <v>32</v>
      </c>
      <c r="BH22" s="27">
        <f t="shared" si="17"/>
        <v>96</v>
      </c>
      <c r="BI22" s="28">
        <f t="shared" si="18"/>
        <v>0</v>
      </c>
      <c r="BJ22" s="52"/>
      <c r="BK22" s="27">
        <f t="shared" si="19"/>
        <v>0</v>
      </c>
      <c r="BL22" s="28">
        <f t="shared" si="20"/>
        <v>0</v>
      </c>
      <c r="BM22" s="41"/>
      <c r="BN22" s="27">
        <f t="shared" si="21"/>
        <v>0</v>
      </c>
      <c r="BO22" s="28">
        <f t="shared" si="22"/>
        <v>0</v>
      </c>
      <c r="BP22" s="41">
        <v>24</v>
      </c>
      <c r="BQ22" s="27">
        <f t="shared" si="23"/>
        <v>72</v>
      </c>
      <c r="BR22" s="28">
        <f t="shared" si="24"/>
        <v>0</v>
      </c>
      <c r="BS22" s="34"/>
      <c r="BT22" s="27">
        <f t="shared" si="25"/>
        <v>0</v>
      </c>
      <c r="BU22" s="28">
        <f t="shared" si="0"/>
        <v>0</v>
      </c>
      <c r="BV22" s="35">
        <v>26</v>
      </c>
      <c r="BW22" s="27">
        <f t="shared" si="26"/>
        <v>78</v>
      </c>
      <c r="BX22" s="28">
        <f t="shared" si="27"/>
        <v>0</v>
      </c>
      <c r="BY22" s="41">
        <v>4</v>
      </c>
      <c r="BZ22" s="27">
        <f t="shared" si="28"/>
        <v>12</v>
      </c>
      <c r="CA22" s="32">
        <f t="shared" si="29"/>
        <v>0</v>
      </c>
      <c r="CB22" s="34"/>
      <c r="CC22" s="27">
        <f t="shared" si="30"/>
        <v>0</v>
      </c>
      <c r="CD22" s="32">
        <f t="shared" si="31"/>
        <v>0</v>
      </c>
      <c r="CE22" s="37"/>
      <c r="CF22" s="27">
        <f t="shared" si="32"/>
        <v>0</v>
      </c>
      <c r="CG22" s="32">
        <f t="shared" si="33"/>
        <v>0</v>
      </c>
      <c r="CH22" s="38"/>
      <c r="CI22" s="27">
        <f t="shared" si="34"/>
        <v>0</v>
      </c>
      <c r="CJ22" s="32">
        <f t="shared" si="35"/>
        <v>0</v>
      </c>
      <c r="CK22" s="38"/>
      <c r="CL22" s="27">
        <f t="shared" si="36"/>
        <v>0</v>
      </c>
      <c r="CM22" s="32">
        <f t="shared" si="37"/>
        <v>0</v>
      </c>
      <c r="CN22" s="34"/>
      <c r="CO22" s="27">
        <f t="shared" si="38"/>
        <v>0</v>
      </c>
      <c r="CP22" s="32">
        <f t="shared" si="39"/>
        <v>0</v>
      </c>
      <c r="CQ22" s="44"/>
      <c r="CR22" s="27">
        <f t="shared" si="40"/>
        <v>0</v>
      </c>
      <c r="CS22" s="32">
        <f t="shared" si="41"/>
        <v>0</v>
      </c>
      <c r="CT22" s="68">
        <v>448</v>
      </c>
    </row>
    <row r="23" spans="1:100">
      <c r="A23" s="19" t="s">
        <v>50</v>
      </c>
      <c r="B23" s="16" t="s">
        <v>33</v>
      </c>
      <c r="C23" s="87" t="s">
        <v>154</v>
      </c>
      <c r="D23" s="21" t="s">
        <v>155</v>
      </c>
      <c r="E23" s="19" t="s">
        <v>156</v>
      </c>
      <c r="F23" s="19" t="s">
        <v>157</v>
      </c>
      <c r="G23" s="18" t="s">
        <v>158</v>
      </c>
      <c r="H23" s="8">
        <v>33150</v>
      </c>
      <c r="I23" s="11">
        <v>13.85</v>
      </c>
      <c r="J23" s="10">
        <v>13.85</v>
      </c>
      <c r="K23" s="12">
        <v>459127.5</v>
      </c>
      <c r="L23" s="92">
        <f>SUM(K23:K24)</f>
        <v>16043151.306</v>
      </c>
      <c r="M23" s="9">
        <v>0</v>
      </c>
      <c r="N23" s="9" t="s">
        <v>62</v>
      </c>
      <c r="O23" s="9" t="s">
        <v>311</v>
      </c>
      <c r="P23" s="8" t="s">
        <v>428</v>
      </c>
      <c r="Q23" s="8" t="s">
        <v>429</v>
      </c>
      <c r="R23" s="8" t="s">
        <v>430</v>
      </c>
      <c r="S23" s="8" t="s">
        <v>431</v>
      </c>
      <c r="T23" s="8" t="s">
        <v>432</v>
      </c>
      <c r="U23" s="8" t="s">
        <v>433</v>
      </c>
      <c r="V23" s="8" t="s">
        <v>434</v>
      </c>
      <c r="W23" s="13">
        <v>13.853</v>
      </c>
      <c r="X23" s="8" t="s">
        <v>73</v>
      </c>
      <c r="Y23" s="13">
        <v>228.64</v>
      </c>
      <c r="Z23" s="14">
        <v>0.1</v>
      </c>
      <c r="AA23" s="8" t="s">
        <v>34</v>
      </c>
      <c r="AB23" s="8" t="s">
        <v>36</v>
      </c>
      <c r="AC23" s="15">
        <v>40543</v>
      </c>
      <c r="AD23" s="8">
        <v>10</v>
      </c>
      <c r="AE23" s="8" t="s">
        <v>554</v>
      </c>
      <c r="AF23" s="8">
        <v>0</v>
      </c>
      <c r="AG23" s="8">
        <v>-2.4999999999999999E-8</v>
      </c>
      <c r="AH23" s="33">
        <v>13.85</v>
      </c>
      <c r="AI23" s="36">
        <v>200</v>
      </c>
      <c r="AJ23" s="27">
        <f t="shared" si="1"/>
        <v>600</v>
      </c>
      <c r="AK23" s="28">
        <f t="shared" si="2"/>
        <v>8310</v>
      </c>
      <c r="AL23" s="40"/>
      <c r="AM23" s="27">
        <f t="shared" si="3"/>
        <v>0</v>
      </c>
      <c r="AN23" s="28">
        <f t="shared" si="4"/>
        <v>0</v>
      </c>
      <c r="AO23" s="36">
        <v>200</v>
      </c>
      <c r="AP23" s="27">
        <f t="shared" si="5"/>
        <v>600</v>
      </c>
      <c r="AQ23" s="28">
        <f t="shared" si="6"/>
        <v>8310</v>
      </c>
      <c r="AR23" s="36">
        <v>300</v>
      </c>
      <c r="AS23" s="27">
        <f t="shared" si="7"/>
        <v>900</v>
      </c>
      <c r="AT23" s="28">
        <f t="shared" si="8"/>
        <v>12465</v>
      </c>
      <c r="AU23" s="36"/>
      <c r="AV23" s="27">
        <f t="shared" si="9"/>
        <v>0</v>
      </c>
      <c r="AW23" s="28">
        <f t="shared" si="10"/>
        <v>0</v>
      </c>
      <c r="AX23" s="36">
        <v>300</v>
      </c>
      <c r="AY23" s="27">
        <f t="shared" si="11"/>
        <v>900</v>
      </c>
      <c r="AZ23" s="28">
        <f t="shared" si="12"/>
        <v>12465</v>
      </c>
      <c r="BA23" s="36"/>
      <c r="BB23" s="27">
        <f t="shared" si="13"/>
        <v>0</v>
      </c>
      <c r="BC23" s="31">
        <f t="shared" si="14"/>
        <v>0</v>
      </c>
      <c r="BD23" s="36">
        <v>600</v>
      </c>
      <c r="BE23" s="27">
        <f t="shared" si="15"/>
        <v>1800</v>
      </c>
      <c r="BF23" s="28">
        <f t="shared" si="16"/>
        <v>24930</v>
      </c>
      <c r="BG23" s="36"/>
      <c r="BH23" s="27">
        <f t="shared" si="17"/>
        <v>0</v>
      </c>
      <c r="BI23" s="28">
        <f t="shared" si="18"/>
        <v>0</v>
      </c>
      <c r="BJ23" s="52">
        <v>1200</v>
      </c>
      <c r="BK23" s="27">
        <f t="shared" si="19"/>
        <v>3600</v>
      </c>
      <c r="BL23" s="28">
        <f t="shared" si="20"/>
        <v>49860</v>
      </c>
      <c r="BM23" s="41">
        <v>200</v>
      </c>
      <c r="BN23" s="27">
        <f t="shared" si="21"/>
        <v>600</v>
      </c>
      <c r="BO23" s="28">
        <f t="shared" si="22"/>
        <v>8310</v>
      </c>
      <c r="BP23" s="41">
        <v>1500</v>
      </c>
      <c r="BQ23" s="27">
        <f t="shared" si="23"/>
        <v>4500</v>
      </c>
      <c r="BR23" s="28">
        <f t="shared" si="24"/>
        <v>62325</v>
      </c>
      <c r="BS23" s="34"/>
      <c r="BT23" s="27">
        <f t="shared" si="25"/>
        <v>0</v>
      </c>
      <c r="BU23" s="28">
        <f t="shared" si="0"/>
        <v>0</v>
      </c>
      <c r="BV23" s="35"/>
      <c r="BW23" s="27">
        <f t="shared" si="26"/>
        <v>0</v>
      </c>
      <c r="BX23" s="28">
        <f t="shared" si="27"/>
        <v>0</v>
      </c>
      <c r="BY23" s="41">
        <v>1000</v>
      </c>
      <c r="BZ23" s="27">
        <f t="shared" si="28"/>
        <v>3000</v>
      </c>
      <c r="CA23" s="32">
        <f t="shared" si="29"/>
        <v>41550</v>
      </c>
      <c r="CB23" s="34">
        <v>2000</v>
      </c>
      <c r="CC23" s="27">
        <f t="shared" si="30"/>
        <v>6000</v>
      </c>
      <c r="CD23" s="32">
        <f t="shared" si="31"/>
        <v>83100</v>
      </c>
      <c r="CE23" s="37">
        <v>1000</v>
      </c>
      <c r="CF23" s="27">
        <f t="shared" si="32"/>
        <v>3000</v>
      </c>
      <c r="CG23" s="32">
        <f t="shared" si="33"/>
        <v>41550</v>
      </c>
      <c r="CH23" s="38">
        <v>0</v>
      </c>
      <c r="CI23" s="27">
        <f t="shared" si="34"/>
        <v>0</v>
      </c>
      <c r="CJ23" s="32">
        <f t="shared" si="35"/>
        <v>0</v>
      </c>
      <c r="CK23" s="38">
        <v>0</v>
      </c>
      <c r="CL23" s="27">
        <f t="shared" si="36"/>
        <v>0</v>
      </c>
      <c r="CM23" s="32">
        <f t="shared" si="37"/>
        <v>0</v>
      </c>
      <c r="CN23" s="34"/>
      <c r="CO23" s="27">
        <f t="shared" si="38"/>
        <v>0</v>
      </c>
      <c r="CP23" s="32">
        <f t="shared" si="39"/>
        <v>0</v>
      </c>
      <c r="CQ23" s="44"/>
      <c r="CR23" s="27">
        <f t="shared" si="40"/>
        <v>0</v>
      </c>
      <c r="CS23" s="32">
        <f t="shared" si="41"/>
        <v>0</v>
      </c>
      <c r="CT23" s="68">
        <v>7650</v>
      </c>
    </row>
    <row r="24" spans="1:100">
      <c r="A24" s="19" t="s">
        <v>50</v>
      </c>
      <c r="B24" s="19" t="s">
        <v>35</v>
      </c>
      <c r="C24" s="88"/>
      <c r="D24" s="21" t="s">
        <v>155</v>
      </c>
      <c r="E24" s="19" t="s">
        <v>159</v>
      </c>
      <c r="F24" s="19" t="s">
        <v>157</v>
      </c>
      <c r="G24" s="18" t="s">
        <v>158</v>
      </c>
      <c r="H24" s="8">
        <v>562458</v>
      </c>
      <c r="I24" s="11">
        <v>27.707000000000001</v>
      </c>
      <c r="J24" s="10">
        <v>27.707000000000001</v>
      </c>
      <c r="K24" s="12">
        <v>15584023.806</v>
      </c>
      <c r="L24" s="93"/>
      <c r="M24" s="9">
        <v>0</v>
      </c>
      <c r="N24" s="9" t="s">
        <v>62</v>
      </c>
      <c r="O24" s="9" t="s">
        <v>311</v>
      </c>
      <c r="P24" s="8" t="s">
        <v>428</v>
      </c>
      <c r="Q24" s="8" t="s">
        <v>429</v>
      </c>
      <c r="R24" s="8" t="s">
        <v>430</v>
      </c>
      <c r="S24" s="8" t="s">
        <v>431</v>
      </c>
      <c r="T24" s="8" t="s">
        <v>432</v>
      </c>
      <c r="U24" s="8" t="s">
        <v>435</v>
      </c>
      <c r="V24" s="8" t="s">
        <v>436</v>
      </c>
      <c r="W24" s="13">
        <v>27.707000000000001</v>
      </c>
      <c r="X24" s="8" t="s">
        <v>73</v>
      </c>
      <c r="Y24" s="13">
        <v>457.27</v>
      </c>
      <c r="Z24" s="14">
        <v>0.1</v>
      </c>
      <c r="AA24" s="8" t="s">
        <v>34</v>
      </c>
      <c r="AB24" s="8" t="s">
        <v>36</v>
      </c>
      <c r="AC24" s="15">
        <v>40543</v>
      </c>
      <c r="AD24" s="8">
        <v>10</v>
      </c>
      <c r="AE24" s="8" t="s">
        <v>555</v>
      </c>
      <c r="AF24" s="8">
        <v>0</v>
      </c>
      <c r="AG24" s="8">
        <v>-2.4999999999999999E-8</v>
      </c>
      <c r="AH24" s="33">
        <v>27.707000000000001</v>
      </c>
      <c r="AI24" s="36">
        <v>1000</v>
      </c>
      <c r="AJ24" s="27">
        <f t="shared" si="1"/>
        <v>3000</v>
      </c>
      <c r="AK24" s="28">
        <f t="shared" si="2"/>
        <v>83121</v>
      </c>
      <c r="AL24" s="40">
        <v>2000</v>
      </c>
      <c r="AM24" s="27">
        <f t="shared" si="3"/>
        <v>6000</v>
      </c>
      <c r="AN24" s="28">
        <f t="shared" si="4"/>
        <v>166242</v>
      </c>
      <c r="AO24" s="36">
        <v>2500</v>
      </c>
      <c r="AP24" s="27">
        <f t="shared" si="5"/>
        <v>7500</v>
      </c>
      <c r="AQ24" s="28">
        <f t="shared" si="6"/>
        <v>207802.5</v>
      </c>
      <c r="AR24" s="36">
        <v>2000</v>
      </c>
      <c r="AS24" s="27">
        <f t="shared" si="7"/>
        <v>6000</v>
      </c>
      <c r="AT24" s="28">
        <f t="shared" si="8"/>
        <v>166242</v>
      </c>
      <c r="AU24" s="36">
        <v>2000</v>
      </c>
      <c r="AV24" s="27">
        <f t="shared" si="9"/>
        <v>6000</v>
      </c>
      <c r="AW24" s="28">
        <f t="shared" si="10"/>
        <v>166242</v>
      </c>
      <c r="AX24" s="36">
        <v>2000</v>
      </c>
      <c r="AY24" s="27">
        <f t="shared" si="11"/>
        <v>6000</v>
      </c>
      <c r="AZ24" s="28">
        <f t="shared" si="12"/>
        <v>166242</v>
      </c>
      <c r="BA24" s="36">
        <v>1000</v>
      </c>
      <c r="BB24" s="27">
        <f t="shared" si="13"/>
        <v>3000</v>
      </c>
      <c r="BC24" s="31">
        <f t="shared" si="14"/>
        <v>83121</v>
      </c>
      <c r="BD24" s="36">
        <v>4000</v>
      </c>
      <c r="BE24" s="27">
        <f t="shared" si="15"/>
        <v>12000</v>
      </c>
      <c r="BF24" s="28">
        <f t="shared" si="16"/>
        <v>332484</v>
      </c>
      <c r="BG24" s="36">
        <v>2500</v>
      </c>
      <c r="BH24" s="27">
        <f t="shared" si="17"/>
        <v>7500</v>
      </c>
      <c r="BI24" s="28">
        <f t="shared" si="18"/>
        <v>207802.5</v>
      </c>
      <c r="BJ24" s="52">
        <v>20000</v>
      </c>
      <c r="BK24" s="27">
        <f t="shared" si="19"/>
        <v>60000</v>
      </c>
      <c r="BL24" s="28">
        <f t="shared" si="20"/>
        <v>1662420</v>
      </c>
      <c r="BM24" s="41">
        <v>15000</v>
      </c>
      <c r="BN24" s="27">
        <f t="shared" si="21"/>
        <v>45000</v>
      </c>
      <c r="BO24" s="28">
        <f t="shared" si="22"/>
        <v>1246815</v>
      </c>
      <c r="BP24" s="41">
        <v>50000</v>
      </c>
      <c r="BQ24" s="27">
        <f t="shared" si="23"/>
        <v>150000</v>
      </c>
      <c r="BR24" s="28">
        <f t="shared" si="24"/>
        <v>4156050</v>
      </c>
      <c r="BS24" s="34">
        <v>20000</v>
      </c>
      <c r="BT24" s="27">
        <f t="shared" si="25"/>
        <v>60000</v>
      </c>
      <c r="BU24" s="28">
        <f t="shared" si="0"/>
        <v>1662420</v>
      </c>
      <c r="BV24" s="35">
        <v>500</v>
      </c>
      <c r="BW24" s="27">
        <f t="shared" si="26"/>
        <v>1500</v>
      </c>
      <c r="BX24" s="28">
        <f t="shared" si="27"/>
        <v>41560.5</v>
      </c>
      <c r="BY24" s="41">
        <v>5000</v>
      </c>
      <c r="BZ24" s="27">
        <f t="shared" si="28"/>
        <v>15000</v>
      </c>
      <c r="CA24" s="32">
        <f t="shared" si="29"/>
        <v>415605</v>
      </c>
      <c r="CB24" s="34">
        <v>6000</v>
      </c>
      <c r="CC24" s="27">
        <f t="shared" si="30"/>
        <v>18000</v>
      </c>
      <c r="CD24" s="32">
        <f t="shared" si="31"/>
        <v>498726</v>
      </c>
      <c r="CE24" s="37">
        <v>7000</v>
      </c>
      <c r="CF24" s="27">
        <f t="shared" si="32"/>
        <v>21000</v>
      </c>
      <c r="CG24" s="32">
        <f t="shared" si="33"/>
        <v>581847</v>
      </c>
      <c r="CH24" s="38">
        <v>1000</v>
      </c>
      <c r="CI24" s="27">
        <f t="shared" si="34"/>
        <v>3000</v>
      </c>
      <c r="CJ24" s="32">
        <f t="shared" si="35"/>
        <v>83121</v>
      </c>
      <c r="CK24" s="38">
        <v>720</v>
      </c>
      <c r="CL24" s="27">
        <f t="shared" si="36"/>
        <v>2160</v>
      </c>
      <c r="CM24" s="32">
        <f t="shared" si="37"/>
        <v>59847.12</v>
      </c>
      <c r="CN24" s="34"/>
      <c r="CO24" s="27">
        <f t="shared" si="38"/>
        <v>0</v>
      </c>
      <c r="CP24" s="32">
        <f t="shared" si="39"/>
        <v>0</v>
      </c>
      <c r="CQ24" s="44"/>
      <c r="CR24" s="27">
        <f t="shared" si="40"/>
        <v>0</v>
      </c>
      <c r="CS24" s="32">
        <f t="shared" si="41"/>
        <v>0</v>
      </c>
      <c r="CT24" s="68">
        <v>129798</v>
      </c>
    </row>
    <row r="25" spans="1:100">
      <c r="A25" s="19" t="s">
        <v>53</v>
      </c>
      <c r="B25" s="19" t="s">
        <v>33</v>
      </c>
      <c r="C25" s="18" t="s">
        <v>160</v>
      </c>
      <c r="D25" s="21" t="s">
        <v>161</v>
      </c>
      <c r="E25" s="19" t="s">
        <v>162</v>
      </c>
      <c r="F25" s="19" t="s">
        <v>163</v>
      </c>
      <c r="G25" s="18" t="s">
        <v>164</v>
      </c>
      <c r="H25" s="8">
        <v>8716</v>
      </c>
      <c r="I25" s="11">
        <v>1057.01</v>
      </c>
      <c r="J25" s="10">
        <v>1057.01</v>
      </c>
      <c r="K25" s="12">
        <v>9212899.1600000001</v>
      </c>
      <c r="L25" s="17">
        <f>K25</f>
        <v>9212899.1600000001</v>
      </c>
      <c r="M25" s="9">
        <v>20</v>
      </c>
      <c r="N25" s="9" t="s">
        <v>312</v>
      </c>
      <c r="O25" s="9" t="s">
        <v>313</v>
      </c>
      <c r="P25" s="8" t="s">
        <v>437</v>
      </c>
      <c r="Q25" s="8" t="s">
        <v>438</v>
      </c>
      <c r="R25" s="8" t="s">
        <v>439</v>
      </c>
      <c r="S25" s="8" t="s">
        <v>440</v>
      </c>
      <c r="T25" s="8" t="s">
        <v>64</v>
      </c>
      <c r="U25" s="8" t="s">
        <v>162</v>
      </c>
      <c r="V25" s="8" t="s">
        <v>441</v>
      </c>
      <c r="W25" s="13">
        <v>1321.26</v>
      </c>
      <c r="X25" s="8" t="s">
        <v>73</v>
      </c>
      <c r="Y25" s="13">
        <v>2180.61</v>
      </c>
      <c r="Z25" s="14">
        <v>0.1</v>
      </c>
      <c r="AA25" s="8" t="s">
        <v>75</v>
      </c>
      <c r="AB25" s="8" t="s">
        <v>36</v>
      </c>
      <c r="AC25" s="15">
        <v>47085</v>
      </c>
      <c r="AD25" s="8">
        <v>1</v>
      </c>
      <c r="AE25" s="8" t="s">
        <v>78</v>
      </c>
      <c r="AF25" s="8">
        <v>20</v>
      </c>
      <c r="AG25" s="8">
        <v>0</v>
      </c>
      <c r="AH25" s="33">
        <v>1057.01</v>
      </c>
      <c r="AI25" s="36"/>
      <c r="AJ25" s="27">
        <f t="shared" si="1"/>
        <v>0</v>
      </c>
      <c r="AK25" s="28">
        <f t="shared" si="2"/>
        <v>0</v>
      </c>
      <c r="AL25" s="40"/>
      <c r="AM25" s="27">
        <f t="shared" si="3"/>
        <v>0</v>
      </c>
      <c r="AN25" s="28">
        <f t="shared" si="4"/>
        <v>0</v>
      </c>
      <c r="AO25" s="36"/>
      <c r="AP25" s="27">
        <f t="shared" si="5"/>
        <v>0</v>
      </c>
      <c r="AQ25" s="28">
        <f t="shared" si="6"/>
        <v>0</v>
      </c>
      <c r="AR25" s="36"/>
      <c r="AS25" s="27">
        <f t="shared" si="7"/>
        <v>0</v>
      </c>
      <c r="AT25" s="28">
        <f t="shared" si="8"/>
        <v>0</v>
      </c>
      <c r="AU25" s="36"/>
      <c r="AV25" s="27">
        <f t="shared" si="9"/>
        <v>0</v>
      </c>
      <c r="AW25" s="28">
        <f t="shared" si="10"/>
        <v>0</v>
      </c>
      <c r="AX25" s="36">
        <v>490</v>
      </c>
      <c r="AY25" s="27">
        <f t="shared" si="11"/>
        <v>1470</v>
      </c>
      <c r="AZ25" s="28">
        <f t="shared" si="12"/>
        <v>1553804.7</v>
      </c>
      <c r="BA25" s="36"/>
      <c r="BB25" s="27">
        <f t="shared" si="13"/>
        <v>0</v>
      </c>
      <c r="BC25" s="31">
        <f t="shared" si="14"/>
        <v>0</v>
      </c>
      <c r="BD25" s="36"/>
      <c r="BE25" s="27">
        <f t="shared" si="15"/>
        <v>0</v>
      </c>
      <c r="BF25" s="28">
        <f t="shared" si="16"/>
        <v>0</v>
      </c>
      <c r="BG25" s="36"/>
      <c r="BH25" s="27">
        <f t="shared" si="17"/>
        <v>0</v>
      </c>
      <c r="BI25" s="28">
        <f t="shared" si="18"/>
        <v>0</v>
      </c>
      <c r="BJ25" s="52"/>
      <c r="BK25" s="27">
        <f t="shared" si="19"/>
        <v>0</v>
      </c>
      <c r="BL25" s="28">
        <f t="shared" si="20"/>
        <v>0</v>
      </c>
      <c r="BM25" s="41">
        <v>490</v>
      </c>
      <c r="BN25" s="27">
        <f t="shared" si="21"/>
        <v>1470</v>
      </c>
      <c r="BO25" s="28">
        <f t="shared" si="22"/>
        <v>1553804.7</v>
      </c>
      <c r="BP25" s="41">
        <v>425</v>
      </c>
      <c r="BQ25" s="27">
        <f t="shared" si="23"/>
        <v>1275</v>
      </c>
      <c r="BR25" s="28">
        <f t="shared" si="24"/>
        <v>1347687.75</v>
      </c>
      <c r="BS25" s="34"/>
      <c r="BT25" s="27">
        <f t="shared" si="25"/>
        <v>0</v>
      </c>
      <c r="BU25" s="28">
        <f t="shared" si="0"/>
        <v>0</v>
      </c>
      <c r="BV25" s="35">
        <v>270</v>
      </c>
      <c r="BW25" s="27">
        <f t="shared" si="26"/>
        <v>810</v>
      </c>
      <c r="BX25" s="28">
        <f t="shared" si="27"/>
        <v>856178.1</v>
      </c>
      <c r="BY25" s="41">
        <v>70</v>
      </c>
      <c r="BZ25" s="27">
        <f t="shared" si="28"/>
        <v>210</v>
      </c>
      <c r="CA25" s="32">
        <f t="shared" si="29"/>
        <v>221972.1</v>
      </c>
      <c r="CB25" s="34">
        <v>490</v>
      </c>
      <c r="CC25" s="27">
        <f t="shared" si="30"/>
        <v>1470</v>
      </c>
      <c r="CD25" s="32">
        <f t="shared" si="31"/>
        <v>1553804.7</v>
      </c>
      <c r="CE25" s="37"/>
      <c r="CF25" s="27">
        <f t="shared" si="32"/>
        <v>0</v>
      </c>
      <c r="CG25" s="32">
        <f t="shared" si="33"/>
        <v>0</v>
      </c>
      <c r="CH25" s="38"/>
      <c r="CI25" s="27">
        <f t="shared" si="34"/>
        <v>0</v>
      </c>
      <c r="CJ25" s="32">
        <f t="shared" si="35"/>
        <v>0</v>
      </c>
      <c r="CK25" s="38"/>
      <c r="CL25" s="27">
        <f t="shared" si="36"/>
        <v>0</v>
      </c>
      <c r="CM25" s="32">
        <f t="shared" si="37"/>
        <v>0</v>
      </c>
      <c r="CN25" s="34"/>
      <c r="CO25" s="27">
        <f t="shared" si="38"/>
        <v>0</v>
      </c>
      <c r="CP25" s="32">
        <f t="shared" si="39"/>
        <v>0</v>
      </c>
      <c r="CQ25" s="44"/>
      <c r="CR25" s="27">
        <f t="shared" si="40"/>
        <v>0</v>
      </c>
      <c r="CS25" s="32">
        <f t="shared" si="41"/>
        <v>0</v>
      </c>
      <c r="CT25" s="68">
        <v>2011</v>
      </c>
    </row>
    <row r="26" spans="1:100">
      <c r="A26" s="19" t="s">
        <v>54</v>
      </c>
      <c r="B26" s="19" t="s">
        <v>33</v>
      </c>
      <c r="C26" s="18" t="s">
        <v>165</v>
      </c>
      <c r="D26" s="21" t="s">
        <v>166</v>
      </c>
      <c r="E26" s="19" t="s">
        <v>167</v>
      </c>
      <c r="F26" s="19" t="s">
        <v>168</v>
      </c>
      <c r="G26" s="18" t="s">
        <v>169</v>
      </c>
      <c r="H26" s="8">
        <v>47190</v>
      </c>
      <c r="I26" s="11">
        <v>54.59</v>
      </c>
      <c r="J26" s="10">
        <v>54.59</v>
      </c>
      <c r="K26" s="12">
        <v>2576102.1</v>
      </c>
      <c r="L26" s="17">
        <f>K26</f>
        <v>2576102.1</v>
      </c>
      <c r="M26" s="9">
        <v>0</v>
      </c>
      <c r="N26" s="9" t="s">
        <v>60</v>
      </c>
      <c r="O26" s="9" t="s">
        <v>314</v>
      </c>
      <c r="P26" s="8" t="s">
        <v>442</v>
      </c>
      <c r="Q26" s="8" t="s">
        <v>443</v>
      </c>
      <c r="R26" s="8" t="s">
        <v>444</v>
      </c>
      <c r="S26" s="8" t="s">
        <v>445</v>
      </c>
      <c r="T26" s="8" t="s">
        <v>369</v>
      </c>
      <c r="U26" s="8" t="s">
        <v>446</v>
      </c>
      <c r="V26" s="8" t="s">
        <v>447</v>
      </c>
      <c r="W26" s="13">
        <v>54.59</v>
      </c>
      <c r="X26" s="8" t="s">
        <v>73</v>
      </c>
      <c r="Y26" s="13">
        <v>109.72</v>
      </c>
      <c r="Z26" s="14">
        <v>0.1</v>
      </c>
      <c r="AA26" s="8" t="s">
        <v>547</v>
      </c>
      <c r="AB26" s="8" t="s">
        <v>36</v>
      </c>
      <c r="AC26" s="15">
        <v>54789</v>
      </c>
      <c r="AD26" s="8">
        <v>1</v>
      </c>
      <c r="AE26" s="8"/>
      <c r="AF26" s="8">
        <v>0</v>
      </c>
      <c r="AG26" s="8">
        <v>0</v>
      </c>
      <c r="AH26" s="33">
        <v>54.59</v>
      </c>
      <c r="AI26" s="36">
        <v>700</v>
      </c>
      <c r="AJ26" s="27">
        <f t="shared" si="1"/>
        <v>2100</v>
      </c>
      <c r="AK26" s="28">
        <f t="shared" si="2"/>
        <v>114639</v>
      </c>
      <c r="AL26" s="40">
        <v>200</v>
      </c>
      <c r="AM26" s="27">
        <f t="shared" si="3"/>
        <v>600</v>
      </c>
      <c r="AN26" s="28">
        <f t="shared" si="4"/>
        <v>32754.000000000004</v>
      </c>
      <c r="AO26" s="36">
        <v>2200</v>
      </c>
      <c r="AP26" s="27">
        <f t="shared" si="5"/>
        <v>6600</v>
      </c>
      <c r="AQ26" s="28">
        <f t="shared" si="6"/>
        <v>360294</v>
      </c>
      <c r="AR26" s="36">
        <v>300</v>
      </c>
      <c r="AS26" s="27">
        <f t="shared" si="7"/>
        <v>900</v>
      </c>
      <c r="AT26" s="28">
        <f t="shared" si="8"/>
        <v>49131</v>
      </c>
      <c r="AU26" s="36">
        <v>600</v>
      </c>
      <c r="AV26" s="27">
        <f t="shared" si="9"/>
        <v>1800</v>
      </c>
      <c r="AW26" s="28">
        <f t="shared" si="10"/>
        <v>98262</v>
      </c>
      <c r="AX26" s="36">
        <v>2400</v>
      </c>
      <c r="AY26" s="27">
        <f t="shared" si="11"/>
        <v>7200</v>
      </c>
      <c r="AZ26" s="28">
        <f t="shared" si="12"/>
        <v>393048</v>
      </c>
      <c r="BA26" s="36">
        <v>1400</v>
      </c>
      <c r="BB26" s="27">
        <f t="shared" si="13"/>
        <v>4200</v>
      </c>
      <c r="BC26" s="31">
        <f t="shared" si="14"/>
        <v>229278</v>
      </c>
      <c r="BD26" s="36">
        <v>600</v>
      </c>
      <c r="BE26" s="27">
        <f t="shared" si="15"/>
        <v>1800</v>
      </c>
      <c r="BF26" s="28">
        <f t="shared" si="16"/>
        <v>98262</v>
      </c>
      <c r="BG26" s="36">
        <v>400</v>
      </c>
      <c r="BH26" s="27">
        <f t="shared" si="17"/>
        <v>1200</v>
      </c>
      <c r="BI26" s="28">
        <f t="shared" si="18"/>
        <v>65508.000000000007</v>
      </c>
      <c r="BJ26" s="52">
        <v>500</v>
      </c>
      <c r="BK26" s="27">
        <f t="shared" si="19"/>
        <v>1500</v>
      </c>
      <c r="BL26" s="28">
        <f t="shared" si="20"/>
        <v>81885</v>
      </c>
      <c r="BM26" s="41">
        <v>600</v>
      </c>
      <c r="BN26" s="27">
        <f t="shared" si="21"/>
        <v>1800</v>
      </c>
      <c r="BO26" s="28">
        <f t="shared" si="22"/>
        <v>98262</v>
      </c>
      <c r="BP26" s="41">
        <v>400</v>
      </c>
      <c r="BQ26" s="27">
        <f t="shared" si="23"/>
        <v>1200</v>
      </c>
      <c r="BR26" s="28">
        <f t="shared" si="24"/>
        <v>65508.000000000007</v>
      </c>
      <c r="BS26" s="34">
        <v>500</v>
      </c>
      <c r="BT26" s="27">
        <f t="shared" si="25"/>
        <v>1500</v>
      </c>
      <c r="BU26" s="28">
        <f t="shared" si="0"/>
        <v>81885</v>
      </c>
      <c r="BV26" s="35">
        <v>500</v>
      </c>
      <c r="BW26" s="27">
        <f t="shared" si="26"/>
        <v>1500</v>
      </c>
      <c r="BX26" s="28">
        <f t="shared" si="27"/>
        <v>81885</v>
      </c>
      <c r="BY26" s="41">
        <v>400</v>
      </c>
      <c r="BZ26" s="27">
        <f t="shared" si="28"/>
        <v>1200</v>
      </c>
      <c r="CA26" s="32">
        <f t="shared" si="29"/>
        <v>65508.000000000007</v>
      </c>
      <c r="CB26" s="34">
        <v>300</v>
      </c>
      <c r="CC26" s="27">
        <f t="shared" si="30"/>
        <v>900</v>
      </c>
      <c r="CD26" s="32">
        <f t="shared" si="31"/>
        <v>49131</v>
      </c>
      <c r="CE26" s="37">
        <v>50</v>
      </c>
      <c r="CF26" s="27">
        <f t="shared" si="32"/>
        <v>150</v>
      </c>
      <c r="CG26" s="32">
        <f t="shared" si="33"/>
        <v>8188.5000000000009</v>
      </c>
      <c r="CH26" s="38">
        <v>50</v>
      </c>
      <c r="CI26" s="27">
        <f t="shared" si="34"/>
        <v>150</v>
      </c>
      <c r="CJ26" s="32">
        <f t="shared" si="35"/>
        <v>8188.5000000000009</v>
      </c>
      <c r="CK26" s="38"/>
      <c r="CL26" s="27">
        <f t="shared" si="36"/>
        <v>0</v>
      </c>
      <c r="CM26" s="32">
        <f t="shared" si="37"/>
        <v>0</v>
      </c>
      <c r="CN26" s="34"/>
      <c r="CO26" s="27">
        <f t="shared" si="38"/>
        <v>0</v>
      </c>
      <c r="CP26" s="32">
        <f t="shared" si="39"/>
        <v>0</v>
      </c>
      <c r="CQ26" s="44"/>
      <c r="CR26" s="27">
        <f t="shared" si="40"/>
        <v>0</v>
      </c>
      <c r="CS26" s="32">
        <f t="shared" si="41"/>
        <v>0</v>
      </c>
      <c r="CT26" s="68">
        <v>10890</v>
      </c>
    </row>
    <row r="27" spans="1:100">
      <c r="A27" s="19" t="s">
        <v>170</v>
      </c>
      <c r="B27" s="19" t="s">
        <v>33</v>
      </c>
      <c r="C27" s="18" t="s">
        <v>171</v>
      </c>
      <c r="D27" s="21" t="s">
        <v>172</v>
      </c>
      <c r="E27" s="19" t="s">
        <v>173</v>
      </c>
      <c r="F27" s="19" t="s">
        <v>174</v>
      </c>
      <c r="G27" s="18" t="s">
        <v>175</v>
      </c>
      <c r="H27" s="8">
        <v>104676</v>
      </c>
      <c r="I27" s="11">
        <v>14.8</v>
      </c>
      <c r="J27" s="10">
        <v>14.8</v>
      </c>
      <c r="K27" s="12">
        <v>1549204.8</v>
      </c>
      <c r="L27" s="17">
        <f>K27</f>
        <v>1549204.8</v>
      </c>
      <c r="M27" s="9">
        <v>0</v>
      </c>
      <c r="N27" s="9" t="s">
        <v>60</v>
      </c>
      <c r="O27" s="9" t="s">
        <v>314</v>
      </c>
      <c r="P27" s="8" t="s">
        <v>442</v>
      </c>
      <c r="Q27" s="8" t="s">
        <v>443</v>
      </c>
      <c r="R27" s="8" t="s">
        <v>444</v>
      </c>
      <c r="S27" s="8" t="s">
        <v>445</v>
      </c>
      <c r="T27" s="8" t="s">
        <v>59</v>
      </c>
      <c r="U27" s="8" t="s">
        <v>448</v>
      </c>
      <c r="V27" s="8" t="s">
        <v>449</v>
      </c>
      <c r="W27" s="13">
        <v>14.8</v>
      </c>
      <c r="X27" s="8" t="s">
        <v>51</v>
      </c>
      <c r="Y27" s="13">
        <v>32.56</v>
      </c>
      <c r="Z27" s="14">
        <v>0.1</v>
      </c>
      <c r="AA27" s="8" t="s">
        <v>548</v>
      </c>
      <c r="AB27" s="8" t="s">
        <v>36</v>
      </c>
      <c r="AC27" s="15">
        <v>54789</v>
      </c>
      <c r="AD27" s="8">
        <v>1</v>
      </c>
      <c r="AE27" s="8"/>
      <c r="AF27" s="8">
        <v>0</v>
      </c>
      <c r="AG27" s="8">
        <v>0</v>
      </c>
      <c r="AH27" s="33">
        <v>14.8</v>
      </c>
      <c r="AI27" s="36">
        <v>2600</v>
      </c>
      <c r="AJ27" s="27">
        <f t="shared" si="1"/>
        <v>7800</v>
      </c>
      <c r="AK27" s="28">
        <f t="shared" si="2"/>
        <v>115440</v>
      </c>
      <c r="AL27" s="40">
        <v>400</v>
      </c>
      <c r="AM27" s="27">
        <f t="shared" si="3"/>
        <v>1200</v>
      </c>
      <c r="AN27" s="28">
        <f t="shared" si="4"/>
        <v>17760</v>
      </c>
      <c r="AO27" s="36">
        <v>4600</v>
      </c>
      <c r="AP27" s="27">
        <f t="shared" si="5"/>
        <v>13800</v>
      </c>
      <c r="AQ27" s="28">
        <f t="shared" si="6"/>
        <v>204240</v>
      </c>
      <c r="AR27" s="36">
        <v>600</v>
      </c>
      <c r="AS27" s="27">
        <f t="shared" si="7"/>
        <v>1800</v>
      </c>
      <c r="AT27" s="28">
        <f t="shared" si="8"/>
        <v>26640</v>
      </c>
      <c r="AU27" s="36">
        <v>1400</v>
      </c>
      <c r="AV27" s="27">
        <f t="shared" si="9"/>
        <v>4200</v>
      </c>
      <c r="AW27" s="28">
        <f t="shared" si="10"/>
        <v>62160</v>
      </c>
      <c r="AX27" s="56">
        <v>4800</v>
      </c>
      <c r="AY27" s="27">
        <f t="shared" si="11"/>
        <v>14400</v>
      </c>
      <c r="AZ27" s="28">
        <f t="shared" si="12"/>
        <v>213120</v>
      </c>
      <c r="BA27" s="36">
        <v>2800</v>
      </c>
      <c r="BB27" s="27">
        <f t="shared" si="13"/>
        <v>8400</v>
      </c>
      <c r="BC27" s="31">
        <f t="shared" si="14"/>
        <v>124320</v>
      </c>
      <c r="BD27" s="36">
        <v>1400</v>
      </c>
      <c r="BE27" s="27">
        <f t="shared" si="15"/>
        <v>4200</v>
      </c>
      <c r="BF27" s="28">
        <f t="shared" si="16"/>
        <v>62160</v>
      </c>
      <c r="BG27" s="36">
        <v>900</v>
      </c>
      <c r="BH27" s="27">
        <f t="shared" si="17"/>
        <v>2700</v>
      </c>
      <c r="BI27" s="28">
        <f t="shared" si="18"/>
        <v>39960</v>
      </c>
      <c r="BJ27" s="52">
        <v>800</v>
      </c>
      <c r="BK27" s="27">
        <f t="shared" si="19"/>
        <v>2400</v>
      </c>
      <c r="BL27" s="28">
        <f t="shared" si="20"/>
        <v>35520</v>
      </c>
      <c r="BM27" s="41" t="s">
        <v>598</v>
      </c>
      <c r="BN27" s="27">
        <f t="shared" si="21"/>
        <v>4500</v>
      </c>
      <c r="BO27" s="28">
        <f t="shared" si="22"/>
        <v>66600</v>
      </c>
      <c r="BP27" s="41">
        <v>800</v>
      </c>
      <c r="BQ27" s="27">
        <f t="shared" si="23"/>
        <v>2400</v>
      </c>
      <c r="BR27" s="28">
        <f t="shared" si="24"/>
        <v>35520</v>
      </c>
      <c r="BS27" s="34" t="s">
        <v>599</v>
      </c>
      <c r="BT27" s="27">
        <f t="shared" si="25"/>
        <v>3600</v>
      </c>
      <c r="BU27" s="28">
        <f t="shared" si="0"/>
        <v>53280</v>
      </c>
      <c r="BV27" s="35" t="s">
        <v>599</v>
      </c>
      <c r="BW27" s="27">
        <f t="shared" si="26"/>
        <v>3600</v>
      </c>
      <c r="BX27" s="28">
        <f t="shared" si="27"/>
        <v>53280</v>
      </c>
      <c r="BY27" s="41">
        <v>900</v>
      </c>
      <c r="BZ27" s="27">
        <f t="shared" si="28"/>
        <v>2700</v>
      </c>
      <c r="CA27" s="32">
        <f t="shared" si="29"/>
        <v>39960</v>
      </c>
      <c r="CB27" s="34">
        <v>700</v>
      </c>
      <c r="CC27" s="27">
        <f t="shared" si="30"/>
        <v>2100</v>
      </c>
      <c r="CD27" s="32">
        <f t="shared" si="31"/>
        <v>31080</v>
      </c>
      <c r="CE27" s="37">
        <v>120</v>
      </c>
      <c r="CF27" s="27">
        <f t="shared" si="32"/>
        <v>360</v>
      </c>
      <c r="CG27" s="32">
        <f t="shared" si="33"/>
        <v>5328</v>
      </c>
      <c r="CH27" s="38">
        <v>120</v>
      </c>
      <c r="CI27" s="27">
        <f t="shared" si="34"/>
        <v>360</v>
      </c>
      <c r="CJ27" s="32">
        <f t="shared" si="35"/>
        <v>5328</v>
      </c>
      <c r="CK27" s="38"/>
      <c r="CL27" s="27">
        <f t="shared" si="36"/>
        <v>0</v>
      </c>
      <c r="CM27" s="32">
        <f t="shared" si="37"/>
        <v>0</v>
      </c>
      <c r="CN27" s="34"/>
      <c r="CO27" s="27">
        <f t="shared" si="38"/>
        <v>0</v>
      </c>
      <c r="CP27" s="32">
        <f t="shared" si="39"/>
        <v>0</v>
      </c>
      <c r="CQ27" s="44"/>
      <c r="CR27" s="27">
        <f t="shared" si="40"/>
        <v>0</v>
      </c>
      <c r="CS27" s="32">
        <f t="shared" si="41"/>
        <v>0</v>
      </c>
      <c r="CT27" s="68">
        <v>24156</v>
      </c>
    </row>
    <row r="28" spans="1:100">
      <c r="A28" s="19" t="s">
        <v>176</v>
      </c>
      <c r="B28" s="19" t="s">
        <v>33</v>
      </c>
      <c r="C28" s="87" t="s">
        <v>177</v>
      </c>
      <c r="D28" s="21" t="s">
        <v>178</v>
      </c>
      <c r="E28" s="19" t="s">
        <v>179</v>
      </c>
      <c r="F28" s="19" t="s">
        <v>180</v>
      </c>
      <c r="G28" s="18" t="s">
        <v>181</v>
      </c>
      <c r="H28" s="8">
        <v>390</v>
      </c>
      <c r="I28" s="11">
        <v>486.62799999999999</v>
      </c>
      <c r="J28" s="10">
        <v>486.62799999999999</v>
      </c>
      <c r="K28" s="12">
        <v>189784.92</v>
      </c>
      <c r="L28" s="92">
        <f>SUM(K28:K29)</f>
        <v>2467429.2239999999</v>
      </c>
      <c r="M28" s="9">
        <v>20</v>
      </c>
      <c r="N28" s="9" t="s">
        <v>60</v>
      </c>
      <c r="O28" s="9" t="s">
        <v>315</v>
      </c>
      <c r="P28" s="8" t="s">
        <v>450</v>
      </c>
      <c r="Q28" s="8" t="s">
        <v>451</v>
      </c>
      <c r="R28" s="8" t="s">
        <v>452</v>
      </c>
      <c r="S28" s="8" t="s">
        <v>453</v>
      </c>
      <c r="T28" s="8" t="s">
        <v>369</v>
      </c>
      <c r="U28" s="8" t="s">
        <v>454</v>
      </c>
      <c r="V28" s="8" t="s">
        <v>455</v>
      </c>
      <c r="W28" s="13">
        <v>608.28599999999994</v>
      </c>
      <c r="X28" s="8" t="s">
        <v>73</v>
      </c>
      <c r="Y28" s="13">
        <v>5019.6099999999997</v>
      </c>
      <c r="Z28" s="14">
        <v>0.1</v>
      </c>
      <c r="AA28" s="8" t="s">
        <v>75</v>
      </c>
      <c r="AB28" s="8" t="s">
        <v>36</v>
      </c>
      <c r="AC28" s="15">
        <v>50269</v>
      </c>
      <c r="AD28" s="8">
        <v>5</v>
      </c>
      <c r="AE28" s="8" t="s">
        <v>556</v>
      </c>
      <c r="AF28" s="8">
        <v>0</v>
      </c>
      <c r="AG28" s="8">
        <v>1.6199999999999999E-7</v>
      </c>
      <c r="AH28" s="33">
        <v>486.62799999999999</v>
      </c>
      <c r="AI28" s="36">
        <v>5</v>
      </c>
      <c r="AJ28" s="27">
        <f t="shared" si="1"/>
        <v>15</v>
      </c>
      <c r="AK28" s="28">
        <f t="shared" si="2"/>
        <v>7299.42</v>
      </c>
      <c r="AL28" s="40">
        <v>5</v>
      </c>
      <c r="AM28" s="27">
        <f t="shared" si="3"/>
        <v>15</v>
      </c>
      <c r="AN28" s="28">
        <f t="shared" si="4"/>
        <v>7299.42</v>
      </c>
      <c r="AO28" s="36">
        <v>5</v>
      </c>
      <c r="AP28" s="27">
        <f t="shared" si="5"/>
        <v>15</v>
      </c>
      <c r="AQ28" s="28">
        <f t="shared" si="6"/>
        <v>7299.42</v>
      </c>
      <c r="AR28" s="36">
        <v>5</v>
      </c>
      <c r="AS28" s="27">
        <f t="shared" si="7"/>
        <v>15</v>
      </c>
      <c r="AT28" s="28">
        <f t="shared" si="8"/>
        <v>7299.42</v>
      </c>
      <c r="AU28" s="36">
        <v>5</v>
      </c>
      <c r="AV28" s="27">
        <f t="shared" si="9"/>
        <v>15</v>
      </c>
      <c r="AW28" s="28">
        <f t="shared" si="10"/>
        <v>7299.42</v>
      </c>
      <c r="AX28" s="36">
        <v>5</v>
      </c>
      <c r="AY28" s="27">
        <f t="shared" si="11"/>
        <v>15</v>
      </c>
      <c r="AZ28" s="28">
        <f t="shared" si="12"/>
        <v>7299.42</v>
      </c>
      <c r="BA28" s="36">
        <v>5</v>
      </c>
      <c r="BB28" s="27">
        <f t="shared" si="13"/>
        <v>15</v>
      </c>
      <c r="BC28" s="31">
        <f t="shared" si="14"/>
        <v>7299.42</v>
      </c>
      <c r="BD28" s="36">
        <v>5</v>
      </c>
      <c r="BE28" s="27">
        <f t="shared" si="15"/>
        <v>15</v>
      </c>
      <c r="BF28" s="28">
        <f t="shared" si="16"/>
        <v>7299.42</v>
      </c>
      <c r="BG28" s="36">
        <v>5</v>
      </c>
      <c r="BH28" s="27">
        <f t="shared" si="17"/>
        <v>15</v>
      </c>
      <c r="BI28" s="28">
        <f t="shared" si="18"/>
        <v>7299.42</v>
      </c>
      <c r="BJ28" s="52">
        <v>5</v>
      </c>
      <c r="BK28" s="27">
        <f t="shared" si="19"/>
        <v>15</v>
      </c>
      <c r="BL28" s="28">
        <f t="shared" si="20"/>
        <v>7299.42</v>
      </c>
      <c r="BM28" s="41">
        <v>10</v>
      </c>
      <c r="BN28" s="27">
        <f t="shared" si="21"/>
        <v>30</v>
      </c>
      <c r="BO28" s="28">
        <f t="shared" si="22"/>
        <v>14598.84</v>
      </c>
      <c r="BP28" s="41">
        <v>5</v>
      </c>
      <c r="BQ28" s="27">
        <f t="shared" si="23"/>
        <v>15</v>
      </c>
      <c r="BR28" s="28">
        <f t="shared" si="24"/>
        <v>7299.42</v>
      </c>
      <c r="BS28" s="34">
        <v>10</v>
      </c>
      <c r="BT28" s="27">
        <f t="shared" si="25"/>
        <v>30</v>
      </c>
      <c r="BU28" s="28">
        <f t="shared" si="0"/>
        <v>14598.84</v>
      </c>
      <c r="BV28" s="35">
        <v>5</v>
      </c>
      <c r="BW28" s="27">
        <f t="shared" si="26"/>
        <v>15</v>
      </c>
      <c r="BX28" s="28">
        <f t="shared" si="27"/>
        <v>7299.42</v>
      </c>
      <c r="BY28" s="41">
        <v>5</v>
      </c>
      <c r="BZ28" s="27">
        <f t="shared" si="28"/>
        <v>15</v>
      </c>
      <c r="CA28" s="32">
        <f t="shared" si="29"/>
        <v>7299.42</v>
      </c>
      <c r="CB28" s="34">
        <v>10</v>
      </c>
      <c r="CC28" s="27">
        <f t="shared" si="30"/>
        <v>30</v>
      </c>
      <c r="CD28" s="32">
        <f t="shared" si="31"/>
        <v>14598.84</v>
      </c>
      <c r="CE28" s="37">
        <v>5</v>
      </c>
      <c r="CF28" s="27">
        <f t="shared" si="32"/>
        <v>15</v>
      </c>
      <c r="CG28" s="32">
        <f t="shared" si="33"/>
        <v>7299.42</v>
      </c>
      <c r="CH28" s="38"/>
      <c r="CI28" s="27">
        <f t="shared" si="34"/>
        <v>0</v>
      </c>
      <c r="CJ28" s="32">
        <f t="shared" si="35"/>
        <v>0</v>
      </c>
      <c r="CK28" s="38">
        <v>0</v>
      </c>
      <c r="CL28" s="27">
        <f t="shared" si="36"/>
        <v>0</v>
      </c>
      <c r="CM28" s="32">
        <f t="shared" si="37"/>
        <v>0</v>
      </c>
      <c r="CN28" s="34"/>
      <c r="CO28" s="27">
        <f t="shared" si="38"/>
        <v>0</v>
      </c>
      <c r="CP28" s="32">
        <f t="shared" si="39"/>
        <v>0</v>
      </c>
      <c r="CQ28" s="44"/>
      <c r="CR28" s="27">
        <f t="shared" si="40"/>
        <v>0</v>
      </c>
      <c r="CS28" s="32">
        <f t="shared" si="41"/>
        <v>0</v>
      </c>
      <c r="CT28" s="68">
        <v>90</v>
      </c>
    </row>
    <row r="29" spans="1:100">
      <c r="A29" s="19" t="s">
        <v>176</v>
      </c>
      <c r="B29" s="19" t="s">
        <v>35</v>
      </c>
      <c r="C29" s="88"/>
      <c r="D29" s="21" t="s">
        <v>178</v>
      </c>
      <c r="E29" s="19" t="s">
        <v>182</v>
      </c>
      <c r="F29" s="19" t="s">
        <v>180</v>
      </c>
      <c r="G29" s="18" t="s">
        <v>183</v>
      </c>
      <c r="H29" s="8">
        <v>312</v>
      </c>
      <c r="I29" s="11">
        <v>7300.1419999999998</v>
      </c>
      <c r="J29" s="10">
        <v>7300.1419999999998</v>
      </c>
      <c r="K29" s="12">
        <v>2277644.304</v>
      </c>
      <c r="L29" s="93"/>
      <c r="M29" s="9">
        <v>20</v>
      </c>
      <c r="N29" s="9" t="s">
        <v>299</v>
      </c>
      <c r="O29" s="9" t="s">
        <v>315</v>
      </c>
      <c r="P29" s="8" t="s">
        <v>450</v>
      </c>
      <c r="Q29" s="8" t="s">
        <v>451</v>
      </c>
      <c r="R29" s="8" t="s">
        <v>452</v>
      </c>
      <c r="S29" s="8" t="s">
        <v>453</v>
      </c>
      <c r="T29" s="8" t="s">
        <v>456</v>
      </c>
      <c r="U29" s="8" t="s">
        <v>457</v>
      </c>
      <c r="V29" s="8" t="s">
        <v>458</v>
      </c>
      <c r="W29" s="13">
        <v>9125.18</v>
      </c>
      <c r="X29" s="8" t="s">
        <v>73</v>
      </c>
      <c r="Y29" s="13">
        <v>30120.61</v>
      </c>
      <c r="Z29" s="14">
        <v>0.1</v>
      </c>
      <c r="AA29" s="8" t="s">
        <v>75</v>
      </c>
      <c r="AB29" s="8" t="s">
        <v>36</v>
      </c>
      <c r="AC29" s="15">
        <v>50269</v>
      </c>
      <c r="AD29" s="8">
        <v>2</v>
      </c>
      <c r="AE29" s="8" t="s">
        <v>557</v>
      </c>
      <c r="AF29" s="8">
        <v>0</v>
      </c>
      <c r="AG29" s="8">
        <v>1.6199999999999999E-7</v>
      </c>
      <c r="AH29" s="33">
        <v>7300.1419999999998</v>
      </c>
      <c r="AI29" s="36">
        <v>4</v>
      </c>
      <c r="AJ29" s="27">
        <f t="shared" si="1"/>
        <v>12</v>
      </c>
      <c r="AK29" s="28">
        <f t="shared" si="2"/>
        <v>87601.703999999998</v>
      </c>
      <c r="AL29" s="40">
        <v>4</v>
      </c>
      <c r="AM29" s="27">
        <f t="shared" si="3"/>
        <v>12</v>
      </c>
      <c r="AN29" s="28">
        <f t="shared" si="4"/>
        <v>87601.703999999998</v>
      </c>
      <c r="AO29" s="36">
        <v>4</v>
      </c>
      <c r="AP29" s="27">
        <f t="shared" si="5"/>
        <v>12</v>
      </c>
      <c r="AQ29" s="28">
        <f t="shared" si="6"/>
        <v>87601.703999999998</v>
      </c>
      <c r="AR29" s="36">
        <v>4</v>
      </c>
      <c r="AS29" s="27">
        <f t="shared" si="7"/>
        <v>12</v>
      </c>
      <c r="AT29" s="28">
        <f t="shared" si="8"/>
        <v>87601.703999999998</v>
      </c>
      <c r="AU29" s="36">
        <v>4</v>
      </c>
      <c r="AV29" s="27">
        <f t="shared" si="9"/>
        <v>12</v>
      </c>
      <c r="AW29" s="28">
        <f t="shared" si="10"/>
        <v>87601.703999999998</v>
      </c>
      <c r="AX29" s="36">
        <v>4</v>
      </c>
      <c r="AY29" s="27">
        <f t="shared" si="11"/>
        <v>12</v>
      </c>
      <c r="AZ29" s="28">
        <f t="shared" si="12"/>
        <v>87601.703999999998</v>
      </c>
      <c r="BA29" s="36">
        <v>4</v>
      </c>
      <c r="BB29" s="27">
        <f t="shared" si="13"/>
        <v>12</v>
      </c>
      <c r="BC29" s="31">
        <f t="shared" si="14"/>
        <v>87601.703999999998</v>
      </c>
      <c r="BD29" s="36">
        <v>4</v>
      </c>
      <c r="BE29" s="27">
        <f t="shared" si="15"/>
        <v>12</v>
      </c>
      <c r="BF29" s="28">
        <f t="shared" si="16"/>
        <v>87601.703999999998</v>
      </c>
      <c r="BG29" s="36">
        <v>4</v>
      </c>
      <c r="BH29" s="27">
        <f t="shared" si="17"/>
        <v>12</v>
      </c>
      <c r="BI29" s="28">
        <f t="shared" si="18"/>
        <v>87601.703999999998</v>
      </c>
      <c r="BJ29" s="52">
        <v>4</v>
      </c>
      <c r="BK29" s="27">
        <f t="shared" si="19"/>
        <v>12</v>
      </c>
      <c r="BL29" s="28">
        <f t="shared" si="20"/>
        <v>87601.703999999998</v>
      </c>
      <c r="BM29" s="41">
        <v>8</v>
      </c>
      <c r="BN29" s="27">
        <f t="shared" si="21"/>
        <v>24</v>
      </c>
      <c r="BO29" s="28">
        <f t="shared" si="22"/>
        <v>175203.408</v>
      </c>
      <c r="BP29" s="41">
        <v>4</v>
      </c>
      <c r="BQ29" s="27">
        <f t="shared" si="23"/>
        <v>12</v>
      </c>
      <c r="BR29" s="28">
        <f t="shared" si="24"/>
        <v>87601.703999999998</v>
      </c>
      <c r="BS29" s="34">
        <v>8</v>
      </c>
      <c r="BT29" s="27">
        <f t="shared" si="25"/>
        <v>24</v>
      </c>
      <c r="BU29" s="28">
        <f t="shared" si="0"/>
        <v>175203.408</v>
      </c>
      <c r="BV29" s="35">
        <v>4</v>
      </c>
      <c r="BW29" s="27">
        <f t="shared" si="26"/>
        <v>12</v>
      </c>
      <c r="BX29" s="28">
        <f t="shared" si="27"/>
        <v>87601.703999999998</v>
      </c>
      <c r="BY29" s="41">
        <v>4</v>
      </c>
      <c r="BZ29" s="27">
        <f t="shared" si="28"/>
        <v>12</v>
      </c>
      <c r="CA29" s="32">
        <f t="shared" si="29"/>
        <v>87601.703999999998</v>
      </c>
      <c r="CB29" s="34">
        <v>8</v>
      </c>
      <c r="CC29" s="27">
        <f t="shared" si="30"/>
        <v>24</v>
      </c>
      <c r="CD29" s="32">
        <f t="shared" si="31"/>
        <v>175203.408</v>
      </c>
      <c r="CE29" s="37">
        <v>4</v>
      </c>
      <c r="CF29" s="27">
        <f t="shared" si="32"/>
        <v>12</v>
      </c>
      <c r="CG29" s="32">
        <f t="shared" si="33"/>
        <v>87601.703999999998</v>
      </c>
      <c r="CH29" s="38"/>
      <c r="CI29" s="27">
        <f t="shared" si="34"/>
        <v>0</v>
      </c>
      <c r="CJ29" s="32">
        <f t="shared" si="35"/>
        <v>0</v>
      </c>
      <c r="CK29" s="38"/>
      <c r="CL29" s="27">
        <f t="shared" si="36"/>
        <v>0</v>
      </c>
      <c r="CM29" s="32">
        <f t="shared" si="37"/>
        <v>0</v>
      </c>
      <c r="CN29" s="34"/>
      <c r="CO29" s="27">
        <f t="shared" si="38"/>
        <v>0</v>
      </c>
      <c r="CP29" s="32">
        <f t="shared" si="39"/>
        <v>0</v>
      </c>
      <c r="CQ29" s="44"/>
      <c r="CR29" s="27">
        <f t="shared" si="40"/>
        <v>0</v>
      </c>
      <c r="CS29" s="32">
        <f t="shared" si="41"/>
        <v>0</v>
      </c>
      <c r="CT29" s="68">
        <v>72</v>
      </c>
    </row>
    <row r="30" spans="1:100">
      <c r="A30" s="19" t="s">
        <v>184</v>
      </c>
      <c r="B30" s="19" t="s">
        <v>33</v>
      </c>
      <c r="C30" s="87" t="s">
        <v>185</v>
      </c>
      <c r="D30" s="21" t="s">
        <v>186</v>
      </c>
      <c r="E30" s="19" t="s">
        <v>187</v>
      </c>
      <c r="F30" s="19" t="s">
        <v>188</v>
      </c>
      <c r="G30" s="18" t="s">
        <v>189</v>
      </c>
      <c r="H30" s="8">
        <v>2691</v>
      </c>
      <c r="I30" s="11">
        <v>2131.8000000000002</v>
      </c>
      <c r="J30" s="75"/>
      <c r="K30" s="76"/>
      <c r="L30" s="90"/>
      <c r="M30" s="77"/>
      <c r="N30" s="9" t="s">
        <v>316</v>
      </c>
      <c r="O30" s="9" t="s">
        <v>298</v>
      </c>
      <c r="P30" s="8" t="s">
        <v>365</v>
      </c>
      <c r="Q30" s="8" t="s">
        <v>366</v>
      </c>
      <c r="R30" s="8" t="s">
        <v>367</v>
      </c>
      <c r="S30" s="8" t="s">
        <v>368</v>
      </c>
      <c r="T30" s="8" t="s">
        <v>57</v>
      </c>
      <c r="U30" s="8" t="s">
        <v>459</v>
      </c>
      <c r="V30" s="8" t="s">
        <v>460</v>
      </c>
      <c r="W30" s="71"/>
      <c r="X30" s="73"/>
      <c r="Y30" s="71"/>
      <c r="Z30" s="72"/>
      <c r="AA30" s="73"/>
      <c r="AB30" s="8" t="s">
        <v>36</v>
      </c>
      <c r="AC30" s="15">
        <v>49064</v>
      </c>
      <c r="AD30" s="8">
        <v>1</v>
      </c>
      <c r="AE30" s="73"/>
      <c r="AF30" s="73"/>
      <c r="AG30" s="73"/>
      <c r="AH30" s="74"/>
      <c r="AI30" s="36"/>
      <c r="AJ30" s="27">
        <f t="shared" si="1"/>
        <v>0</v>
      </c>
      <c r="AK30" s="28">
        <f t="shared" si="2"/>
        <v>0</v>
      </c>
      <c r="AL30" s="40">
        <v>21</v>
      </c>
      <c r="AM30" s="27">
        <f t="shared" si="3"/>
        <v>63</v>
      </c>
      <c r="AN30" s="28">
        <f t="shared" si="4"/>
        <v>0</v>
      </c>
      <c r="AO30" s="36">
        <v>15</v>
      </c>
      <c r="AP30" s="27">
        <f t="shared" si="5"/>
        <v>45</v>
      </c>
      <c r="AQ30" s="28">
        <f t="shared" si="6"/>
        <v>0</v>
      </c>
      <c r="AR30" s="36">
        <v>15</v>
      </c>
      <c r="AS30" s="27">
        <f t="shared" si="7"/>
        <v>45</v>
      </c>
      <c r="AT30" s="28">
        <f t="shared" si="8"/>
        <v>0</v>
      </c>
      <c r="AU30" s="36">
        <v>0</v>
      </c>
      <c r="AV30" s="27">
        <f t="shared" si="9"/>
        <v>0</v>
      </c>
      <c r="AW30" s="28">
        <f t="shared" si="10"/>
        <v>0</v>
      </c>
      <c r="AX30" s="36">
        <v>0</v>
      </c>
      <c r="AY30" s="27">
        <f t="shared" si="11"/>
        <v>0</v>
      </c>
      <c r="AZ30" s="28">
        <f t="shared" si="12"/>
        <v>0</v>
      </c>
      <c r="BA30" s="36">
        <v>15</v>
      </c>
      <c r="BB30" s="27">
        <f t="shared" si="13"/>
        <v>45</v>
      </c>
      <c r="BC30" s="31">
        <f t="shared" si="14"/>
        <v>0</v>
      </c>
      <c r="BD30" s="36">
        <v>15</v>
      </c>
      <c r="BE30" s="27">
        <f t="shared" si="15"/>
        <v>45</v>
      </c>
      <c r="BF30" s="28">
        <f t="shared" si="16"/>
        <v>0</v>
      </c>
      <c r="BG30" s="36">
        <v>15</v>
      </c>
      <c r="BH30" s="27">
        <f t="shared" si="17"/>
        <v>45</v>
      </c>
      <c r="BI30" s="28">
        <f t="shared" si="18"/>
        <v>0</v>
      </c>
      <c r="BJ30" s="52">
        <v>99</v>
      </c>
      <c r="BK30" s="27">
        <f t="shared" si="19"/>
        <v>297</v>
      </c>
      <c r="BL30" s="28">
        <f t="shared" si="20"/>
        <v>0</v>
      </c>
      <c r="BM30" s="41">
        <v>27</v>
      </c>
      <c r="BN30" s="27">
        <f t="shared" si="21"/>
        <v>81</v>
      </c>
      <c r="BO30" s="28">
        <f t="shared" si="22"/>
        <v>0</v>
      </c>
      <c r="BP30" s="41">
        <v>36</v>
      </c>
      <c r="BQ30" s="27">
        <f t="shared" si="23"/>
        <v>108</v>
      </c>
      <c r="BR30" s="28">
        <f t="shared" si="24"/>
        <v>0</v>
      </c>
      <c r="BS30" s="34">
        <v>27</v>
      </c>
      <c r="BT30" s="27">
        <f t="shared" si="25"/>
        <v>81</v>
      </c>
      <c r="BU30" s="28">
        <f t="shared" si="0"/>
        <v>0</v>
      </c>
      <c r="BV30" s="35">
        <v>198</v>
      </c>
      <c r="BW30" s="27">
        <f t="shared" si="26"/>
        <v>594</v>
      </c>
      <c r="BX30" s="28">
        <f t="shared" si="27"/>
        <v>0</v>
      </c>
      <c r="BY30" s="41">
        <v>96</v>
      </c>
      <c r="BZ30" s="27">
        <f t="shared" si="28"/>
        <v>288</v>
      </c>
      <c r="CA30" s="32">
        <f t="shared" si="29"/>
        <v>0</v>
      </c>
      <c r="CB30" s="34">
        <v>96</v>
      </c>
      <c r="CC30" s="27">
        <f t="shared" si="30"/>
        <v>288</v>
      </c>
      <c r="CD30" s="32">
        <f t="shared" si="31"/>
        <v>0</v>
      </c>
      <c r="CE30" s="37">
        <v>15</v>
      </c>
      <c r="CF30" s="27">
        <f t="shared" si="32"/>
        <v>45</v>
      </c>
      <c r="CG30" s="32">
        <f t="shared" si="33"/>
        <v>0</v>
      </c>
      <c r="CH30" s="38"/>
      <c r="CI30" s="27">
        <f t="shared" si="34"/>
        <v>0</v>
      </c>
      <c r="CJ30" s="32">
        <f t="shared" si="35"/>
        <v>0</v>
      </c>
      <c r="CK30" s="38"/>
      <c r="CL30" s="27">
        <f t="shared" si="36"/>
        <v>0</v>
      </c>
      <c r="CM30" s="32">
        <f t="shared" si="37"/>
        <v>0</v>
      </c>
      <c r="CN30" s="34"/>
      <c r="CO30" s="27">
        <f t="shared" si="38"/>
        <v>0</v>
      </c>
      <c r="CP30" s="32">
        <f t="shared" si="39"/>
        <v>0</v>
      </c>
      <c r="CQ30" s="44"/>
      <c r="CR30" s="27">
        <f t="shared" si="40"/>
        <v>0</v>
      </c>
      <c r="CS30" s="32">
        <f t="shared" si="41"/>
        <v>0</v>
      </c>
      <c r="CT30" s="68">
        <v>621</v>
      </c>
    </row>
    <row r="31" spans="1:100">
      <c r="A31" s="19" t="s">
        <v>184</v>
      </c>
      <c r="B31" s="19" t="s">
        <v>35</v>
      </c>
      <c r="C31" s="88"/>
      <c r="D31" s="21" t="s">
        <v>186</v>
      </c>
      <c r="E31" s="19" t="s">
        <v>190</v>
      </c>
      <c r="F31" s="19" t="s">
        <v>188</v>
      </c>
      <c r="G31" s="18" t="s">
        <v>191</v>
      </c>
      <c r="H31" s="8">
        <v>8916</v>
      </c>
      <c r="I31" s="11">
        <v>2131.8000000000002</v>
      </c>
      <c r="J31" s="75"/>
      <c r="K31" s="76"/>
      <c r="L31" s="91"/>
      <c r="M31" s="77"/>
      <c r="N31" s="9" t="s">
        <v>317</v>
      </c>
      <c r="O31" s="9" t="s">
        <v>298</v>
      </c>
      <c r="P31" s="8" t="s">
        <v>365</v>
      </c>
      <c r="Q31" s="8" t="s">
        <v>366</v>
      </c>
      <c r="R31" s="8" t="s">
        <v>367</v>
      </c>
      <c r="S31" s="8" t="s">
        <v>368</v>
      </c>
      <c r="T31" s="8" t="s">
        <v>57</v>
      </c>
      <c r="U31" s="8" t="s">
        <v>461</v>
      </c>
      <c r="V31" s="8" t="s">
        <v>462</v>
      </c>
      <c r="W31" s="71"/>
      <c r="X31" s="73"/>
      <c r="Y31" s="71"/>
      <c r="Z31" s="72"/>
      <c r="AA31" s="73"/>
      <c r="AB31" s="8" t="s">
        <v>36</v>
      </c>
      <c r="AC31" s="15">
        <v>49064</v>
      </c>
      <c r="AD31" s="8">
        <v>1</v>
      </c>
      <c r="AE31" s="73"/>
      <c r="AF31" s="73"/>
      <c r="AG31" s="73"/>
      <c r="AH31" s="74"/>
      <c r="AI31" s="36"/>
      <c r="AJ31" s="27">
        <f t="shared" si="1"/>
        <v>0</v>
      </c>
      <c r="AK31" s="28">
        <f t="shared" si="2"/>
        <v>0</v>
      </c>
      <c r="AL31" s="40">
        <v>74</v>
      </c>
      <c r="AM31" s="27">
        <f t="shared" si="3"/>
        <v>222</v>
      </c>
      <c r="AN31" s="28">
        <f t="shared" si="4"/>
        <v>0</v>
      </c>
      <c r="AO31" s="36">
        <v>51</v>
      </c>
      <c r="AP31" s="27">
        <f t="shared" si="5"/>
        <v>153</v>
      </c>
      <c r="AQ31" s="28">
        <f t="shared" si="6"/>
        <v>0</v>
      </c>
      <c r="AR31" s="36">
        <v>51</v>
      </c>
      <c r="AS31" s="27">
        <f t="shared" si="7"/>
        <v>153</v>
      </c>
      <c r="AT31" s="28">
        <f t="shared" si="8"/>
        <v>0</v>
      </c>
      <c r="AU31" s="36">
        <v>0</v>
      </c>
      <c r="AV31" s="27">
        <f t="shared" si="9"/>
        <v>0</v>
      </c>
      <c r="AW31" s="28">
        <f t="shared" si="10"/>
        <v>0</v>
      </c>
      <c r="AX31" s="36">
        <v>0</v>
      </c>
      <c r="AY31" s="27">
        <f t="shared" si="11"/>
        <v>0</v>
      </c>
      <c r="AZ31" s="28">
        <f t="shared" si="12"/>
        <v>0</v>
      </c>
      <c r="BA31" s="36">
        <v>51</v>
      </c>
      <c r="BB31" s="27">
        <f t="shared" si="13"/>
        <v>153</v>
      </c>
      <c r="BC31" s="31">
        <f t="shared" si="14"/>
        <v>0</v>
      </c>
      <c r="BD31" s="36">
        <v>51</v>
      </c>
      <c r="BE31" s="27">
        <f t="shared" si="15"/>
        <v>153</v>
      </c>
      <c r="BF31" s="28">
        <f t="shared" si="16"/>
        <v>0</v>
      </c>
      <c r="BG31" s="36">
        <v>51</v>
      </c>
      <c r="BH31" s="27">
        <f t="shared" si="17"/>
        <v>153</v>
      </c>
      <c r="BI31" s="28">
        <f t="shared" si="18"/>
        <v>0</v>
      </c>
      <c r="BJ31" s="52">
        <v>327.5</v>
      </c>
      <c r="BK31" s="27">
        <f t="shared" si="19"/>
        <v>982</v>
      </c>
      <c r="BL31" s="28">
        <f t="shared" si="20"/>
        <v>0</v>
      </c>
      <c r="BM31" s="41">
        <v>90.5</v>
      </c>
      <c r="BN31" s="27">
        <f t="shared" si="21"/>
        <v>271</v>
      </c>
      <c r="BO31" s="28">
        <f t="shared" si="22"/>
        <v>0</v>
      </c>
      <c r="BP31" s="41">
        <v>118.5</v>
      </c>
      <c r="BQ31" s="27">
        <f t="shared" si="23"/>
        <v>355</v>
      </c>
      <c r="BR31" s="28">
        <f t="shared" si="24"/>
        <v>0</v>
      </c>
      <c r="BS31" s="34">
        <v>90.5</v>
      </c>
      <c r="BT31" s="27">
        <f t="shared" si="25"/>
        <v>271</v>
      </c>
      <c r="BU31" s="28">
        <f t="shared" si="0"/>
        <v>0</v>
      </c>
      <c r="BV31" s="35">
        <v>661.5</v>
      </c>
      <c r="BW31" s="27">
        <f t="shared" si="26"/>
        <v>1984</v>
      </c>
      <c r="BX31" s="28">
        <f t="shared" si="27"/>
        <v>0</v>
      </c>
      <c r="BY31" s="41">
        <v>309.5</v>
      </c>
      <c r="BZ31" s="27">
        <f t="shared" si="28"/>
        <v>928</v>
      </c>
      <c r="CA31" s="32">
        <f t="shared" si="29"/>
        <v>0</v>
      </c>
      <c r="CB31" s="34">
        <v>309.5</v>
      </c>
      <c r="CC31" s="27">
        <f t="shared" si="30"/>
        <v>928</v>
      </c>
      <c r="CD31" s="32">
        <f t="shared" si="31"/>
        <v>0</v>
      </c>
      <c r="CE31" s="37">
        <v>51</v>
      </c>
      <c r="CF31" s="27">
        <f t="shared" si="32"/>
        <v>153</v>
      </c>
      <c r="CG31" s="32">
        <f t="shared" si="33"/>
        <v>0</v>
      </c>
      <c r="CH31" s="38"/>
      <c r="CI31" s="27">
        <f t="shared" si="34"/>
        <v>0</v>
      </c>
      <c r="CJ31" s="32">
        <f t="shared" si="35"/>
        <v>0</v>
      </c>
      <c r="CK31" s="38"/>
      <c r="CL31" s="27">
        <f t="shared" si="36"/>
        <v>0</v>
      </c>
      <c r="CM31" s="32">
        <f t="shared" si="37"/>
        <v>0</v>
      </c>
      <c r="CN31" s="34"/>
      <c r="CO31" s="27">
        <f t="shared" si="38"/>
        <v>0</v>
      </c>
      <c r="CP31" s="32">
        <f t="shared" si="39"/>
        <v>0</v>
      </c>
      <c r="CQ31" s="44"/>
      <c r="CR31" s="27">
        <f t="shared" si="40"/>
        <v>0</v>
      </c>
      <c r="CS31" s="32">
        <f t="shared" si="41"/>
        <v>0</v>
      </c>
      <c r="CT31" s="68">
        <v>2057</v>
      </c>
    </row>
    <row r="32" spans="1:100">
      <c r="A32" s="19" t="s">
        <v>192</v>
      </c>
      <c r="B32" s="19" t="s">
        <v>33</v>
      </c>
      <c r="C32" s="18" t="s">
        <v>193</v>
      </c>
      <c r="D32" s="21" t="s">
        <v>194</v>
      </c>
      <c r="E32" s="19" t="s">
        <v>195</v>
      </c>
      <c r="F32" s="19" t="s">
        <v>196</v>
      </c>
      <c r="G32" s="18" t="s">
        <v>197</v>
      </c>
      <c r="H32" s="8">
        <v>24804</v>
      </c>
      <c r="I32" s="11">
        <v>311.36</v>
      </c>
      <c r="J32" s="10">
        <v>311.36</v>
      </c>
      <c r="K32" s="12">
        <v>7722973.4400000004</v>
      </c>
      <c r="L32" s="17">
        <f>K32</f>
        <v>7722973.4400000004</v>
      </c>
      <c r="M32" s="9">
        <v>25</v>
      </c>
      <c r="N32" s="9" t="s">
        <v>62</v>
      </c>
      <c r="O32" s="9" t="s">
        <v>315</v>
      </c>
      <c r="P32" s="8" t="s">
        <v>450</v>
      </c>
      <c r="Q32" s="8" t="s">
        <v>451</v>
      </c>
      <c r="R32" s="8" t="s">
        <v>452</v>
      </c>
      <c r="S32" s="8" t="s">
        <v>453</v>
      </c>
      <c r="T32" s="8" t="s">
        <v>57</v>
      </c>
      <c r="U32" s="8" t="s">
        <v>463</v>
      </c>
      <c r="V32" s="8" t="s">
        <v>464</v>
      </c>
      <c r="W32" s="13">
        <v>415.15</v>
      </c>
      <c r="X32" s="8" t="s">
        <v>73</v>
      </c>
      <c r="Y32" s="13">
        <v>685.16</v>
      </c>
      <c r="Z32" s="14">
        <v>0.1</v>
      </c>
      <c r="AA32" s="8" t="s">
        <v>75</v>
      </c>
      <c r="AB32" s="8" t="s">
        <v>36</v>
      </c>
      <c r="AC32" s="15">
        <v>49493</v>
      </c>
      <c r="AD32" s="8">
        <v>1</v>
      </c>
      <c r="AE32" s="8" t="s">
        <v>557</v>
      </c>
      <c r="AF32" s="8">
        <v>0</v>
      </c>
      <c r="AG32" s="8">
        <v>0</v>
      </c>
      <c r="AH32" s="33">
        <v>311.36</v>
      </c>
      <c r="AI32" s="36">
        <v>100</v>
      </c>
      <c r="AJ32" s="27">
        <f t="shared" si="1"/>
        <v>300</v>
      </c>
      <c r="AK32" s="28">
        <f t="shared" si="2"/>
        <v>93408</v>
      </c>
      <c r="AL32" s="40">
        <v>200</v>
      </c>
      <c r="AM32" s="27">
        <f t="shared" si="3"/>
        <v>600</v>
      </c>
      <c r="AN32" s="28">
        <f t="shared" si="4"/>
        <v>186816</v>
      </c>
      <c r="AO32" s="36">
        <v>300</v>
      </c>
      <c r="AP32" s="27">
        <f t="shared" si="5"/>
        <v>900</v>
      </c>
      <c r="AQ32" s="28">
        <f t="shared" si="6"/>
        <v>280224</v>
      </c>
      <c r="AR32" s="36">
        <v>300</v>
      </c>
      <c r="AS32" s="27">
        <f t="shared" si="7"/>
        <v>900</v>
      </c>
      <c r="AT32" s="28">
        <f t="shared" si="8"/>
        <v>280224</v>
      </c>
      <c r="AU32" s="36">
        <v>200</v>
      </c>
      <c r="AV32" s="27">
        <f t="shared" si="9"/>
        <v>600</v>
      </c>
      <c r="AW32" s="28">
        <f t="shared" si="10"/>
        <v>186816</v>
      </c>
      <c r="AX32" s="36">
        <v>200</v>
      </c>
      <c r="AY32" s="27">
        <f t="shared" si="11"/>
        <v>600</v>
      </c>
      <c r="AZ32" s="28">
        <f t="shared" si="12"/>
        <v>186816</v>
      </c>
      <c r="BA32" s="36">
        <v>400</v>
      </c>
      <c r="BB32" s="27">
        <f t="shared" si="13"/>
        <v>1200</v>
      </c>
      <c r="BC32" s="31">
        <f t="shared" si="14"/>
        <v>373632</v>
      </c>
      <c r="BD32" s="36">
        <v>300</v>
      </c>
      <c r="BE32" s="27">
        <f t="shared" si="15"/>
        <v>900</v>
      </c>
      <c r="BF32" s="28">
        <f t="shared" si="16"/>
        <v>280224</v>
      </c>
      <c r="BG32" s="36">
        <v>300</v>
      </c>
      <c r="BH32" s="27">
        <f t="shared" si="17"/>
        <v>900</v>
      </c>
      <c r="BI32" s="28">
        <f t="shared" si="18"/>
        <v>280224</v>
      </c>
      <c r="BJ32" s="52">
        <v>750</v>
      </c>
      <c r="BK32" s="27">
        <f t="shared" si="19"/>
        <v>2250</v>
      </c>
      <c r="BL32" s="28">
        <f t="shared" si="20"/>
        <v>700560</v>
      </c>
      <c r="BM32" s="41">
        <v>750</v>
      </c>
      <c r="BN32" s="27">
        <f t="shared" si="21"/>
        <v>2250</v>
      </c>
      <c r="BO32" s="28">
        <f t="shared" si="22"/>
        <v>700560</v>
      </c>
      <c r="BP32" s="41">
        <v>500</v>
      </c>
      <c r="BQ32" s="27">
        <f t="shared" si="23"/>
        <v>1500</v>
      </c>
      <c r="BR32" s="28">
        <f t="shared" si="24"/>
        <v>467040</v>
      </c>
      <c r="BS32" s="34">
        <v>400</v>
      </c>
      <c r="BT32" s="27">
        <f t="shared" si="25"/>
        <v>1200</v>
      </c>
      <c r="BU32" s="28">
        <f t="shared" si="0"/>
        <v>373632</v>
      </c>
      <c r="BV32" s="35">
        <v>700</v>
      </c>
      <c r="BW32" s="27">
        <f t="shared" si="26"/>
        <v>2100</v>
      </c>
      <c r="BX32" s="28">
        <f t="shared" si="27"/>
        <v>653856</v>
      </c>
      <c r="BY32" s="41">
        <v>100</v>
      </c>
      <c r="BZ32" s="27">
        <f t="shared" si="28"/>
        <v>300</v>
      </c>
      <c r="CA32" s="32">
        <f t="shared" si="29"/>
        <v>93408</v>
      </c>
      <c r="CB32" s="34">
        <v>500</v>
      </c>
      <c r="CC32" s="27">
        <f t="shared" si="30"/>
        <v>1500</v>
      </c>
      <c r="CD32" s="32">
        <f t="shared" si="31"/>
        <v>467040</v>
      </c>
      <c r="CE32" s="37">
        <v>416</v>
      </c>
      <c r="CF32" s="27">
        <f t="shared" si="32"/>
        <v>1248</v>
      </c>
      <c r="CG32" s="32">
        <f t="shared" si="33"/>
        <v>388577.28000000003</v>
      </c>
      <c r="CH32" s="38"/>
      <c r="CI32" s="27">
        <f t="shared" si="34"/>
        <v>0</v>
      </c>
      <c r="CJ32" s="32">
        <f t="shared" si="35"/>
        <v>0</v>
      </c>
      <c r="CK32" s="38"/>
      <c r="CL32" s="27">
        <f t="shared" si="36"/>
        <v>0</v>
      </c>
      <c r="CM32" s="32">
        <f t="shared" si="37"/>
        <v>0</v>
      </c>
      <c r="CN32" s="34"/>
      <c r="CO32" s="27">
        <f t="shared" si="38"/>
        <v>0</v>
      </c>
      <c r="CP32" s="32">
        <f t="shared" si="39"/>
        <v>0</v>
      </c>
      <c r="CQ32" s="44"/>
      <c r="CR32" s="27">
        <f t="shared" si="40"/>
        <v>0</v>
      </c>
      <c r="CS32" s="32">
        <f t="shared" si="41"/>
        <v>0</v>
      </c>
      <c r="CT32" s="68">
        <v>5556</v>
      </c>
      <c r="CV32" s="65"/>
    </row>
    <row r="33" spans="1:98">
      <c r="A33" s="19" t="s">
        <v>198</v>
      </c>
      <c r="B33" s="19" t="s">
        <v>33</v>
      </c>
      <c r="C33" s="87" t="s">
        <v>199</v>
      </c>
      <c r="D33" s="21" t="s">
        <v>200</v>
      </c>
      <c r="E33" s="19" t="s">
        <v>201</v>
      </c>
      <c r="F33" s="19" t="s">
        <v>202</v>
      </c>
      <c r="G33" s="18" t="s">
        <v>203</v>
      </c>
      <c r="H33" s="8">
        <v>2379</v>
      </c>
      <c r="I33" s="11">
        <v>1.8176000000000001</v>
      </c>
      <c r="J33" s="10">
        <v>1.8176000000000001</v>
      </c>
      <c r="K33" s="12">
        <v>4324.0703999999996</v>
      </c>
      <c r="L33" s="92">
        <f>SUM(K33:K36)</f>
        <v>1118901.6384000001</v>
      </c>
      <c r="M33" s="9">
        <v>0</v>
      </c>
      <c r="N33" s="9" t="s">
        <v>318</v>
      </c>
      <c r="O33" s="9" t="s">
        <v>314</v>
      </c>
      <c r="P33" s="8" t="s">
        <v>442</v>
      </c>
      <c r="Q33" s="8" t="s">
        <v>443</v>
      </c>
      <c r="R33" s="8" t="s">
        <v>444</v>
      </c>
      <c r="S33" s="8" t="s">
        <v>445</v>
      </c>
      <c r="T33" s="8" t="s">
        <v>63</v>
      </c>
      <c r="U33" s="8" t="s">
        <v>465</v>
      </c>
      <c r="V33" s="8" t="s">
        <v>466</v>
      </c>
      <c r="W33" s="13">
        <v>1.8176000000000001</v>
      </c>
      <c r="X33" s="8" t="s">
        <v>73</v>
      </c>
      <c r="Y33" s="13">
        <v>33.24</v>
      </c>
      <c r="Z33" s="14">
        <v>0.1</v>
      </c>
      <c r="AA33" s="8" t="s">
        <v>549</v>
      </c>
      <c r="AB33" s="8" t="s">
        <v>36</v>
      </c>
      <c r="AC33" s="15">
        <v>54789</v>
      </c>
      <c r="AD33" s="8">
        <v>10</v>
      </c>
      <c r="AE33" s="8"/>
      <c r="AF33" s="8">
        <v>0</v>
      </c>
      <c r="AG33" s="8">
        <v>-1.43E-7</v>
      </c>
      <c r="AH33" s="33">
        <v>1.8176000000000001</v>
      </c>
      <c r="AI33" s="36">
        <v>10</v>
      </c>
      <c r="AJ33" s="27">
        <f t="shared" si="1"/>
        <v>30</v>
      </c>
      <c r="AK33" s="28">
        <f t="shared" si="2"/>
        <v>54.528000000000006</v>
      </c>
      <c r="AL33" s="40"/>
      <c r="AM33" s="27">
        <f t="shared" si="3"/>
        <v>0</v>
      </c>
      <c r="AN33" s="28">
        <f t="shared" si="4"/>
        <v>0</v>
      </c>
      <c r="AO33" s="36">
        <v>150</v>
      </c>
      <c r="AP33" s="27">
        <f t="shared" si="5"/>
        <v>450</v>
      </c>
      <c r="AQ33" s="28">
        <f t="shared" si="6"/>
        <v>817.92000000000007</v>
      </c>
      <c r="AR33" s="36">
        <v>10</v>
      </c>
      <c r="AS33" s="27">
        <f t="shared" si="7"/>
        <v>30</v>
      </c>
      <c r="AT33" s="28">
        <f t="shared" si="8"/>
        <v>54.528000000000006</v>
      </c>
      <c r="AU33" s="36">
        <v>10</v>
      </c>
      <c r="AV33" s="27">
        <f t="shared" si="9"/>
        <v>30</v>
      </c>
      <c r="AW33" s="28">
        <f t="shared" si="10"/>
        <v>54.528000000000006</v>
      </c>
      <c r="AX33" s="36">
        <v>150</v>
      </c>
      <c r="AY33" s="27">
        <f t="shared" si="11"/>
        <v>450</v>
      </c>
      <c r="AZ33" s="28">
        <f t="shared" si="12"/>
        <v>817.92000000000007</v>
      </c>
      <c r="BA33" s="36">
        <v>40</v>
      </c>
      <c r="BB33" s="27">
        <f t="shared" si="13"/>
        <v>120</v>
      </c>
      <c r="BC33" s="31">
        <f t="shared" si="14"/>
        <v>218.11200000000002</v>
      </c>
      <c r="BD33" s="36">
        <v>10</v>
      </c>
      <c r="BE33" s="27">
        <f t="shared" si="15"/>
        <v>30</v>
      </c>
      <c r="BF33" s="28">
        <f t="shared" si="16"/>
        <v>54.528000000000006</v>
      </c>
      <c r="BG33" s="36"/>
      <c r="BH33" s="27">
        <f t="shared" si="17"/>
        <v>0</v>
      </c>
      <c r="BI33" s="28">
        <f t="shared" si="18"/>
        <v>0</v>
      </c>
      <c r="BJ33" s="52">
        <v>150</v>
      </c>
      <c r="BK33" s="27">
        <f t="shared" si="19"/>
        <v>450</v>
      </c>
      <c r="BL33" s="28">
        <f t="shared" si="20"/>
        <v>817.92000000000007</v>
      </c>
      <c r="BM33" s="41"/>
      <c r="BN33" s="27">
        <f t="shared" si="21"/>
        <v>0</v>
      </c>
      <c r="BO33" s="28">
        <f t="shared" si="22"/>
        <v>0</v>
      </c>
      <c r="BP33" s="41"/>
      <c r="BQ33" s="27">
        <f t="shared" si="23"/>
        <v>0</v>
      </c>
      <c r="BR33" s="28">
        <f t="shared" si="24"/>
        <v>0</v>
      </c>
      <c r="BS33" s="34"/>
      <c r="BT33" s="27">
        <f t="shared" si="25"/>
        <v>0</v>
      </c>
      <c r="BU33" s="28">
        <f t="shared" si="0"/>
        <v>0</v>
      </c>
      <c r="BV33" s="35"/>
      <c r="BW33" s="27">
        <f t="shared" si="26"/>
        <v>0</v>
      </c>
      <c r="BX33" s="28">
        <f t="shared" si="27"/>
        <v>0</v>
      </c>
      <c r="BY33" s="41"/>
      <c r="BZ33" s="27">
        <f t="shared" si="28"/>
        <v>0</v>
      </c>
      <c r="CA33" s="32">
        <f t="shared" si="29"/>
        <v>0</v>
      </c>
      <c r="CB33" s="34"/>
      <c r="CC33" s="27">
        <f t="shared" si="30"/>
        <v>0</v>
      </c>
      <c r="CD33" s="32">
        <f t="shared" si="31"/>
        <v>0</v>
      </c>
      <c r="CE33" s="37"/>
      <c r="CF33" s="27">
        <f t="shared" si="32"/>
        <v>0</v>
      </c>
      <c r="CG33" s="32">
        <f t="shared" si="33"/>
        <v>0</v>
      </c>
      <c r="CH33" s="38">
        <v>30</v>
      </c>
      <c r="CI33" s="27">
        <f t="shared" si="34"/>
        <v>90</v>
      </c>
      <c r="CJ33" s="32">
        <f t="shared" si="35"/>
        <v>163.584</v>
      </c>
      <c r="CK33" s="38">
        <v>50</v>
      </c>
      <c r="CL33" s="27">
        <f t="shared" si="36"/>
        <v>150</v>
      </c>
      <c r="CM33" s="32">
        <f t="shared" si="37"/>
        <v>272.64000000000004</v>
      </c>
      <c r="CN33" s="34"/>
      <c r="CO33" s="27">
        <f t="shared" si="38"/>
        <v>0</v>
      </c>
      <c r="CP33" s="32">
        <f t="shared" si="39"/>
        <v>0</v>
      </c>
      <c r="CQ33" s="44"/>
      <c r="CR33" s="27">
        <f t="shared" si="40"/>
        <v>0</v>
      </c>
      <c r="CS33" s="32">
        <f t="shared" si="41"/>
        <v>0</v>
      </c>
      <c r="CT33" s="68">
        <v>549</v>
      </c>
    </row>
    <row r="34" spans="1:98">
      <c r="A34" s="19" t="s">
        <v>198</v>
      </c>
      <c r="B34" s="19" t="s">
        <v>35</v>
      </c>
      <c r="C34" s="89"/>
      <c r="D34" s="21" t="s">
        <v>200</v>
      </c>
      <c r="E34" s="19" t="s">
        <v>204</v>
      </c>
      <c r="F34" s="19" t="s">
        <v>202</v>
      </c>
      <c r="G34" s="18" t="s">
        <v>205</v>
      </c>
      <c r="H34" s="8">
        <v>2613</v>
      </c>
      <c r="I34" s="11">
        <v>38.049999999999997</v>
      </c>
      <c r="J34" s="10">
        <v>38.049999999999997</v>
      </c>
      <c r="K34" s="12">
        <v>99424.65</v>
      </c>
      <c r="L34" s="93"/>
      <c r="M34" s="9">
        <v>0</v>
      </c>
      <c r="N34" s="9" t="s">
        <v>318</v>
      </c>
      <c r="O34" s="9" t="s">
        <v>314</v>
      </c>
      <c r="P34" s="8" t="s">
        <v>442</v>
      </c>
      <c r="Q34" s="8" t="s">
        <v>443</v>
      </c>
      <c r="R34" s="8" t="s">
        <v>444</v>
      </c>
      <c r="S34" s="8" t="s">
        <v>445</v>
      </c>
      <c r="T34" s="8" t="s">
        <v>63</v>
      </c>
      <c r="U34" s="8" t="s">
        <v>467</v>
      </c>
      <c r="V34" s="8" t="s">
        <v>468</v>
      </c>
      <c r="W34" s="13">
        <v>385</v>
      </c>
      <c r="X34" s="8" t="s">
        <v>73</v>
      </c>
      <c r="Y34" s="13">
        <v>695.84</v>
      </c>
      <c r="Z34" s="14">
        <v>0.1</v>
      </c>
      <c r="AA34" s="8" t="s">
        <v>549</v>
      </c>
      <c r="AB34" s="8" t="s">
        <v>36</v>
      </c>
      <c r="AC34" s="15">
        <v>54789</v>
      </c>
      <c r="AD34" s="8">
        <v>10</v>
      </c>
      <c r="AE34" s="8"/>
      <c r="AF34" s="8">
        <v>0</v>
      </c>
      <c r="AG34" s="8">
        <v>-1.43E-7</v>
      </c>
      <c r="AH34" s="33">
        <v>38.049999999999997</v>
      </c>
      <c r="AI34" s="36">
        <v>10</v>
      </c>
      <c r="AJ34" s="27">
        <f t="shared" si="1"/>
        <v>30</v>
      </c>
      <c r="AK34" s="28">
        <f t="shared" si="2"/>
        <v>1141.5</v>
      </c>
      <c r="AL34" s="40">
        <v>10</v>
      </c>
      <c r="AM34" s="27">
        <f t="shared" si="3"/>
        <v>30</v>
      </c>
      <c r="AN34" s="28">
        <f t="shared" si="4"/>
        <v>1141.5</v>
      </c>
      <c r="AO34" s="36">
        <v>100</v>
      </c>
      <c r="AP34" s="27">
        <f t="shared" si="5"/>
        <v>300</v>
      </c>
      <c r="AQ34" s="28">
        <f t="shared" si="6"/>
        <v>11415</v>
      </c>
      <c r="AR34" s="36">
        <v>10</v>
      </c>
      <c r="AS34" s="27">
        <f t="shared" si="7"/>
        <v>30</v>
      </c>
      <c r="AT34" s="28">
        <f t="shared" si="8"/>
        <v>1141.5</v>
      </c>
      <c r="AU34" s="36">
        <v>10</v>
      </c>
      <c r="AV34" s="27">
        <f t="shared" si="9"/>
        <v>30</v>
      </c>
      <c r="AW34" s="28">
        <f t="shared" si="10"/>
        <v>1141.5</v>
      </c>
      <c r="AX34" s="36">
        <v>100</v>
      </c>
      <c r="AY34" s="27">
        <f t="shared" si="11"/>
        <v>300</v>
      </c>
      <c r="AZ34" s="28">
        <f t="shared" si="12"/>
        <v>11415</v>
      </c>
      <c r="BA34" s="36">
        <v>20</v>
      </c>
      <c r="BB34" s="27">
        <f t="shared" si="13"/>
        <v>60</v>
      </c>
      <c r="BC34" s="31">
        <f t="shared" si="14"/>
        <v>2283</v>
      </c>
      <c r="BD34" s="36">
        <v>10</v>
      </c>
      <c r="BE34" s="27">
        <f t="shared" si="15"/>
        <v>30</v>
      </c>
      <c r="BF34" s="28">
        <f t="shared" si="16"/>
        <v>1141.5</v>
      </c>
      <c r="BG34" s="36"/>
      <c r="BH34" s="27">
        <f t="shared" si="17"/>
        <v>0</v>
      </c>
      <c r="BI34" s="28">
        <f t="shared" si="18"/>
        <v>0</v>
      </c>
      <c r="BJ34" s="52">
        <v>100</v>
      </c>
      <c r="BK34" s="27">
        <f t="shared" si="19"/>
        <v>300</v>
      </c>
      <c r="BL34" s="28">
        <f t="shared" si="20"/>
        <v>11415</v>
      </c>
      <c r="BM34" s="41"/>
      <c r="BN34" s="27">
        <f t="shared" si="21"/>
        <v>0</v>
      </c>
      <c r="BO34" s="28">
        <f t="shared" si="22"/>
        <v>0</v>
      </c>
      <c r="BP34" s="41"/>
      <c r="BQ34" s="27">
        <f t="shared" si="23"/>
        <v>0</v>
      </c>
      <c r="BR34" s="28">
        <f t="shared" si="24"/>
        <v>0</v>
      </c>
      <c r="BS34" s="34"/>
      <c r="BT34" s="27">
        <f t="shared" si="25"/>
        <v>0</v>
      </c>
      <c r="BU34" s="28">
        <f t="shared" si="0"/>
        <v>0</v>
      </c>
      <c r="BV34" s="35">
        <v>100</v>
      </c>
      <c r="BW34" s="27">
        <f t="shared" si="26"/>
        <v>300</v>
      </c>
      <c r="BX34" s="28">
        <f t="shared" si="27"/>
        <v>11415</v>
      </c>
      <c r="BY34" s="41"/>
      <c r="BZ34" s="27">
        <f t="shared" si="28"/>
        <v>0</v>
      </c>
      <c r="CA34" s="32">
        <f t="shared" si="29"/>
        <v>0</v>
      </c>
      <c r="CB34" s="34"/>
      <c r="CC34" s="27">
        <f t="shared" si="30"/>
        <v>0</v>
      </c>
      <c r="CD34" s="32">
        <f t="shared" si="31"/>
        <v>0</v>
      </c>
      <c r="CE34" s="37"/>
      <c r="CF34" s="27">
        <f t="shared" si="32"/>
        <v>0</v>
      </c>
      <c r="CG34" s="32">
        <f t="shared" si="33"/>
        <v>0</v>
      </c>
      <c r="CH34" s="38">
        <v>100</v>
      </c>
      <c r="CI34" s="27">
        <f t="shared" si="34"/>
        <v>300</v>
      </c>
      <c r="CJ34" s="32">
        <f t="shared" si="35"/>
        <v>11415</v>
      </c>
      <c r="CK34" s="38">
        <v>100</v>
      </c>
      <c r="CL34" s="27">
        <f t="shared" si="36"/>
        <v>300</v>
      </c>
      <c r="CM34" s="32">
        <f t="shared" si="37"/>
        <v>11415</v>
      </c>
      <c r="CN34" s="34"/>
      <c r="CO34" s="27">
        <f t="shared" si="38"/>
        <v>0</v>
      </c>
      <c r="CP34" s="32">
        <f t="shared" si="39"/>
        <v>0</v>
      </c>
      <c r="CQ34" s="44"/>
      <c r="CR34" s="27">
        <f t="shared" si="40"/>
        <v>0</v>
      </c>
      <c r="CS34" s="32">
        <f t="shared" si="41"/>
        <v>0</v>
      </c>
      <c r="CT34" s="68">
        <v>603</v>
      </c>
    </row>
    <row r="35" spans="1:98">
      <c r="A35" s="19" t="s">
        <v>198</v>
      </c>
      <c r="B35" s="19" t="s">
        <v>51</v>
      </c>
      <c r="C35" s="89"/>
      <c r="D35" s="21" t="s">
        <v>200</v>
      </c>
      <c r="E35" s="19" t="s">
        <v>206</v>
      </c>
      <c r="F35" s="19" t="s">
        <v>202</v>
      </c>
      <c r="G35" s="18" t="s">
        <v>207</v>
      </c>
      <c r="H35" s="8">
        <v>6591</v>
      </c>
      <c r="I35" s="11">
        <v>152.19800000000001</v>
      </c>
      <c r="J35" s="10">
        <v>152.19800000000001</v>
      </c>
      <c r="K35" s="12">
        <v>1003137.018</v>
      </c>
      <c r="L35" s="93"/>
      <c r="M35" s="9">
        <v>0</v>
      </c>
      <c r="N35" s="9" t="s">
        <v>318</v>
      </c>
      <c r="O35" s="9" t="s">
        <v>314</v>
      </c>
      <c r="P35" s="8" t="s">
        <v>442</v>
      </c>
      <c r="Q35" s="8" t="s">
        <v>443</v>
      </c>
      <c r="R35" s="8" t="s">
        <v>444</v>
      </c>
      <c r="S35" s="8" t="s">
        <v>445</v>
      </c>
      <c r="T35" s="8" t="s">
        <v>63</v>
      </c>
      <c r="U35" s="8" t="s">
        <v>469</v>
      </c>
      <c r="V35" s="8" t="s">
        <v>470</v>
      </c>
      <c r="W35" s="13">
        <v>152.19800000000001</v>
      </c>
      <c r="X35" s="8" t="s">
        <v>73</v>
      </c>
      <c r="Y35" s="13">
        <v>278.33999999999997</v>
      </c>
      <c r="Z35" s="14">
        <v>0.1</v>
      </c>
      <c r="AA35" s="8" t="s">
        <v>549</v>
      </c>
      <c r="AB35" s="8" t="s">
        <v>36</v>
      </c>
      <c r="AC35" s="15">
        <v>54789</v>
      </c>
      <c r="AD35" s="8">
        <v>1</v>
      </c>
      <c r="AE35" s="8"/>
      <c r="AF35" s="8">
        <v>0</v>
      </c>
      <c r="AG35" s="8">
        <v>-1.43E-7</v>
      </c>
      <c r="AH35" s="33">
        <v>152.19800000000001</v>
      </c>
      <c r="AI35" s="36">
        <v>10</v>
      </c>
      <c r="AJ35" s="27">
        <f t="shared" si="1"/>
        <v>30</v>
      </c>
      <c r="AK35" s="28">
        <f t="shared" si="2"/>
        <v>4565.9400000000005</v>
      </c>
      <c r="AL35" s="40">
        <v>10</v>
      </c>
      <c r="AM35" s="27">
        <f t="shared" si="3"/>
        <v>30</v>
      </c>
      <c r="AN35" s="28">
        <f t="shared" si="4"/>
        <v>4565.9400000000005</v>
      </c>
      <c r="AO35" s="36">
        <v>400</v>
      </c>
      <c r="AP35" s="27">
        <f t="shared" si="5"/>
        <v>1200</v>
      </c>
      <c r="AQ35" s="28">
        <f t="shared" si="6"/>
        <v>182637.6</v>
      </c>
      <c r="AR35" s="36">
        <v>20</v>
      </c>
      <c r="AS35" s="27">
        <f t="shared" si="7"/>
        <v>60</v>
      </c>
      <c r="AT35" s="28">
        <f t="shared" si="8"/>
        <v>9131.880000000001</v>
      </c>
      <c r="AU35" s="36">
        <v>10</v>
      </c>
      <c r="AV35" s="27">
        <f t="shared" si="9"/>
        <v>30</v>
      </c>
      <c r="AW35" s="28">
        <f t="shared" si="10"/>
        <v>4565.9400000000005</v>
      </c>
      <c r="AX35" s="36">
        <v>400</v>
      </c>
      <c r="AY35" s="27">
        <f t="shared" si="11"/>
        <v>1200</v>
      </c>
      <c r="AZ35" s="28">
        <f t="shared" si="12"/>
        <v>182637.6</v>
      </c>
      <c r="BA35" s="36">
        <v>40</v>
      </c>
      <c r="BB35" s="27">
        <f t="shared" si="13"/>
        <v>120</v>
      </c>
      <c r="BC35" s="31">
        <f t="shared" si="14"/>
        <v>18263.760000000002</v>
      </c>
      <c r="BD35" s="36">
        <v>20</v>
      </c>
      <c r="BE35" s="27">
        <f t="shared" si="15"/>
        <v>60</v>
      </c>
      <c r="BF35" s="28">
        <f t="shared" si="16"/>
        <v>9131.880000000001</v>
      </c>
      <c r="BG35" s="36"/>
      <c r="BH35" s="27">
        <f t="shared" si="17"/>
        <v>0</v>
      </c>
      <c r="BI35" s="28">
        <f t="shared" si="18"/>
        <v>0</v>
      </c>
      <c r="BJ35" s="52">
        <v>400</v>
      </c>
      <c r="BK35" s="27">
        <f t="shared" si="19"/>
        <v>1200</v>
      </c>
      <c r="BL35" s="28">
        <f t="shared" si="20"/>
        <v>182637.6</v>
      </c>
      <c r="BM35" s="41"/>
      <c r="BN35" s="27">
        <f t="shared" si="21"/>
        <v>0</v>
      </c>
      <c r="BO35" s="28">
        <f t="shared" si="22"/>
        <v>0</v>
      </c>
      <c r="BP35" s="41"/>
      <c r="BQ35" s="27">
        <f t="shared" si="23"/>
        <v>0</v>
      </c>
      <c r="BR35" s="28">
        <f t="shared" si="24"/>
        <v>0</v>
      </c>
      <c r="BS35" s="34"/>
      <c r="BT35" s="27">
        <f t="shared" si="25"/>
        <v>0</v>
      </c>
      <c r="BU35" s="28">
        <f t="shared" si="0"/>
        <v>0</v>
      </c>
      <c r="BV35" s="35">
        <v>180</v>
      </c>
      <c r="BW35" s="27">
        <f t="shared" si="26"/>
        <v>540</v>
      </c>
      <c r="BX35" s="28">
        <f t="shared" si="27"/>
        <v>82186.92</v>
      </c>
      <c r="BY35" s="41"/>
      <c r="BZ35" s="27">
        <f t="shared" si="28"/>
        <v>0</v>
      </c>
      <c r="CA35" s="32">
        <f t="shared" si="29"/>
        <v>0</v>
      </c>
      <c r="CB35" s="34"/>
      <c r="CC35" s="27">
        <f t="shared" si="30"/>
        <v>0</v>
      </c>
      <c r="CD35" s="32">
        <f t="shared" si="31"/>
        <v>0</v>
      </c>
      <c r="CE35" s="37"/>
      <c r="CF35" s="27">
        <f t="shared" si="32"/>
        <v>0</v>
      </c>
      <c r="CG35" s="32">
        <f t="shared" si="33"/>
        <v>0</v>
      </c>
      <c r="CH35" s="38"/>
      <c r="CI35" s="27">
        <f t="shared" si="34"/>
        <v>0</v>
      </c>
      <c r="CJ35" s="32">
        <f t="shared" si="35"/>
        <v>0</v>
      </c>
      <c r="CK35" s="38">
        <v>200</v>
      </c>
      <c r="CL35" s="27">
        <f t="shared" si="36"/>
        <v>600</v>
      </c>
      <c r="CM35" s="32">
        <f t="shared" si="37"/>
        <v>91318.8</v>
      </c>
      <c r="CN35" s="34"/>
      <c r="CO35" s="27">
        <f t="shared" si="38"/>
        <v>0</v>
      </c>
      <c r="CP35" s="32">
        <f t="shared" si="39"/>
        <v>0</v>
      </c>
      <c r="CQ35" s="44"/>
      <c r="CR35" s="27">
        <f t="shared" si="40"/>
        <v>0</v>
      </c>
      <c r="CS35" s="32">
        <f t="shared" si="41"/>
        <v>0</v>
      </c>
      <c r="CT35" s="68">
        <v>1521</v>
      </c>
    </row>
    <row r="36" spans="1:98">
      <c r="A36" s="19" t="s">
        <v>198</v>
      </c>
      <c r="B36" s="19" t="s">
        <v>52</v>
      </c>
      <c r="C36" s="88"/>
      <c r="D36" s="21" t="s">
        <v>200</v>
      </c>
      <c r="E36" s="19" t="s">
        <v>208</v>
      </c>
      <c r="F36" s="19" t="s">
        <v>202</v>
      </c>
      <c r="G36" s="18" t="s">
        <v>209</v>
      </c>
      <c r="H36" s="8">
        <v>300</v>
      </c>
      <c r="I36" s="11">
        <v>40.052999999999997</v>
      </c>
      <c r="J36" s="10">
        <v>40.052999999999997</v>
      </c>
      <c r="K36" s="12">
        <v>12015.9</v>
      </c>
      <c r="L36" s="94"/>
      <c r="M36" s="9">
        <v>0</v>
      </c>
      <c r="N36" s="9" t="s">
        <v>318</v>
      </c>
      <c r="O36" s="9" t="s">
        <v>314</v>
      </c>
      <c r="P36" s="8" t="s">
        <v>442</v>
      </c>
      <c r="Q36" s="8" t="s">
        <v>443</v>
      </c>
      <c r="R36" s="8" t="s">
        <v>444</v>
      </c>
      <c r="S36" s="8" t="s">
        <v>445</v>
      </c>
      <c r="T36" s="8" t="s">
        <v>63</v>
      </c>
      <c r="U36" s="8" t="s">
        <v>471</v>
      </c>
      <c r="V36" s="8" t="s">
        <v>472</v>
      </c>
      <c r="W36" s="13">
        <v>4053</v>
      </c>
      <c r="X36" s="8" t="s">
        <v>73</v>
      </c>
      <c r="Y36" s="13">
        <v>73.25</v>
      </c>
      <c r="Z36" s="14">
        <v>0.1</v>
      </c>
      <c r="AA36" s="8" t="s">
        <v>549</v>
      </c>
      <c r="AB36" s="8" t="s">
        <v>36</v>
      </c>
      <c r="AC36" s="15">
        <v>54789</v>
      </c>
      <c r="AD36" s="8">
        <v>1</v>
      </c>
      <c r="AE36" s="8"/>
      <c r="AF36" s="8">
        <v>0</v>
      </c>
      <c r="AG36" s="8">
        <v>-1.43E-7</v>
      </c>
      <c r="AH36" s="33">
        <v>40.052999999999997</v>
      </c>
      <c r="AI36" s="36"/>
      <c r="AJ36" s="27">
        <f t="shared" si="1"/>
        <v>0</v>
      </c>
      <c r="AK36" s="28">
        <f t="shared" si="2"/>
        <v>0</v>
      </c>
      <c r="AL36" s="40"/>
      <c r="AM36" s="27">
        <f t="shared" si="3"/>
        <v>0</v>
      </c>
      <c r="AN36" s="28">
        <f t="shared" si="4"/>
        <v>0</v>
      </c>
      <c r="AO36" s="36"/>
      <c r="AP36" s="27">
        <f t="shared" si="5"/>
        <v>0</v>
      </c>
      <c r="AQ36" s="28">
        <f t="shared" si="6"/>
        <v>0</v>
      </c>
      <c r="AR36" s="36"/>
      <c r="AS36" s="27">
        <f t="shared" si="7"/>
        <v>0</v>
      </c>
      <c r="AT36" s="28">
        <f t="shared" si="8"/>
        <v>0</v>
      </c>
      <c r="AU36" s="36"/>
      <c r="AV36" s="27">
        <f t="shared" si="9"/>
        <v>0</v>
      </c>
      <c r="AW36" s="28">
        <f t="shared" si="10"/>
        <v>0</v>
      </c>
      <c r="AX36" s="36"/>
      <c r="AY36" s="27">
        <f t="shared" si="11"/>
        <v>0</v>
      </c>
      <c r="AZ36" s="28">
        <f t="shared" si="12"/>
        <v>0</v>
      </c>
      <c r="BA36" s="36"/>
      <c r="BB36" s="27">
        <f t="shared" si="13"/>
        <v>0</v>
      </c>
      <c r="BC36" s="31">
        <f t="shared" si="14"/>
        <v>0</v>
      </c>
      <c r="BD36" s="36"/>
      <c r="BE36" s="27">
        <f t="shared" si="15"/>
        <v>0</v>
      </c>
      <c r="BF36" s="28">
        <f t="shared" si="16"/>
        <v>0</v>
      </c>
      <c r="BG36" s="36"/>
      <c r="BH36" s="27">
        <f t="shared" si="17"/>
        <v>0</v>
      </c>
      <c r="BI36" s="28">
        <f t="shared" si="18"/>
        <v>0</v>
      </c>
      <c r="BJ36" s="52"/>
      <c r="BK36" s="27">
        <f t="shared" si="19"/>
        <v>0</v>
      </c>
      <c r="BL36" s="28">
        <f t="shared" si="20"/>
        <v>0</v>
      </c>
      <c r="BM36" s="41"/>
      <c r="BN36" s="27">
        <f t="shared" si="21"/>
        <v>0</v>
      </c>
      <c r="BO36" s="28">
        <f t="shared" si="22"/>
        <v>0</v>
      </c>
      <c r="BP36" s="41"/>
      <c r="BQ36" s="27">
        <f t="shared" si="23"/>
        <v>0</v>
      </c>
      <c r="BR36" s="28">
        <f t="shared" si="24"/>
        <v>0</v>
      </c>
      <c r="BS36" s="34"/>
      <c r="BT36" s="27">
        <f t="shared" si="25"/>
        <v>0</v>
      </c>
      <c r="BU36" s="28">
        <f t="shared" si="0"/>
        <v>0</v>
      </c>
      <c r="BV36" s="35"/>
      <c r="BW36" s="27">
        <f t="shared" si="26"/>
        <v>0</v>
      </c>
      <c r="BX36" s="28">
        <f t="shared" si="27"/>
        <v>0</v>
      </c>
      <c r="BY36" s="41"/>
      <c r="BZ36" s="27">
        <f t="shared" si="28"/>
        <v>0</v>
      </c>
      <c r="CA36" s="32">
        <f t="shared" si="29"/>
        <v>0</v>
      </c>
      <c r="CB36" s="34"/>
      <c r="CC36" s="27">
        <f t="shared" si="30"/>
        <v>0</v>
      </c>
      <c r="CD36" s="32">
        <f t="shared" si="31"/>
        <v>0</v>
      </c>
      <c r="CE36" s="37"/>
      <c r="CF36" s="27">
        <f t="shared" si="32"/>
        <v>0</v>
      </c>
      <c r="CG36" s="32">
        <f t="shared" si="33"/>
        <v>0</v>
      </c>
      <c r="CH36" s="38"/>
      <c r="CI36" s="27">
        <f t="shared" si="34"/>
        <v>0</v>
      </c>
      <c r="CJ36" s="32">
        <f t="shared" si="35"/>
        <v>0</v>
      </c>
      <c r="CK36" s="38"/>
      <c r="CL36" s="27">
        <f t="shared" si="36"/>
        <v>0</v>
      </c>
      <c r="CM36" s="32">
        <f t="shared" si="37"/>
        <v>0</v>
      </c>
      <c r="CN36" s="34"/>
      <c r="CO36" s="27">
        <f t="shared" si="38"/>
        <v>0</v>
      </c>
      <c r="CP36" s="32">
        <f t="shared" si="39"/>
        <v>0</v>
      </c>
      <c r="CQ36" s="44"/>
      <c r="CR36" s="27">
        <f t="shared" si="40"/>
        <v>0</v>
      </c>
      <c r="CS36" s="32">
        <f t="shared" si="41"/>
        <v>0</v>
      </c>
      <c r="CT36" s="68">
        <v>300</v>
      </c>
    </row>
    <row r="37" spans="1:98">
      <c r="A37" s="19" t="s">
        <v>77</v>
      </c>
      <c r="B37" s="19" t="s">
        <v>33</v>
      </c>
      <c r="C37" s="18" t="s">
        <v>210</v>
      </c>
      <c r="D37" s="21" t="s">
        <v>211</v>
      </c>
      <c r="E37" s="19" t="s">
        <v>212</v>
      </c>
      <c r="F37" s="19" t="s">
        <v>213</v>
      </c>
      <c r="G37" s="18" t="s">
        <v>123</v>
      </c>
      <c r="H37" s="8">
        <v>1041</v>
      </c>
      <c r="I37" s="11">
        <v>200.81</v>
      </c>
      <c r="J37" s="10">
        <v>200.66095999999999</v>
      </c>
      <c r="K37" s="12">
        <v>208888.05936000001</v>
      </c>
      <c r="L37" s="17">
        <f>K37</f>
        <v>208888.05936000001</v>
      </c>
      <c r="M37" s="9">
        <v>851</v>
      </c>
      <c r="N37" s="9" t="s">
        <v>62</v>
      </c>
      <c r="O37" s="9" t="s">
        <v>319</v>
      </c>
      <c r="P37" s="8" t="s">
        <v>473</v>
      </c>
      <c r="Q37" s="8" t="s">
        <v>474</v>
      </c>
      <c r="R37" s="8" t="s">
        <v>475</v>
      </c>
      <c r="S37" s="8" t="s">
        <v>476</v>
      </c>
      <c r="T37" s="8" t="s">
        <v>57</v>
      </c>
      <c r="U37" s="8" t="s">
        <v>477</v>
      </c>
      <c r="V37" s="8" t="s">
        <v>478</v>
      </c>
      <c r="W37" s="13">
        <v>1338.75</v>
      </c>
      <c r="X37" s="8" t="s">
        <v>73</v>
      </c>
      <c r="Y37" s="13">
        <v>2209.48</v>
      </c>
      <c r="Z37" s="14">
        <v>0.1</v>
      </c>
      <c r="AA37" s="8" t="s">
        <v>75</v>
      </c>
      <c r="AB37" s="8" t="s">
        <v>36</v>
      </c>
      <c r="AC37" s="15">
        <v>50065</v>
      </c>
      <c r="AD37" s="8">
        <v>1</v>
      </c>
      <c r="AE37" s="8"/>
      <c r="AF37" s="8">
        <v>74</v>
      </c>
      <c r="AG37" s="8">
        <v>-7.4219410999999999E-2</v>
      </c>
      <c r="AH37" s="33">
        <v>200.66095999999999</v>
      </c>
      <c r="AI37" s="36">
        <v>0</v>
      </c>
      <c r="AJ37" s="27">
        <f t="shared" si="1"/>
        <v>0</v>
      </c>
      <c r="AK37" s="28">
        <f t="shared" si="2"/>
        <v>0</v>
      </c>
      <c r="AL37" s="40">
        <v>0</v>
      </c>
      <c r="AM37" s="27">
        <f t="shared" si="3"/>
        <v>0</v>
      </c>
      <c r="AN37" s="28">
        <f t="shared" si="4"/>
        <v>0</v>
      </c>
      <c r="AO37" s="36">
        <v>0</v>
      </c>
      <c r="AP37" s="27">
        <f t="shared" si="5"/>
        <v>0</v>
      </c>
      <c r="AQ37" s="28">
        <f t="shared" si="6"/>
        <v>0</v>
      </c>
      <c r="AR37" s="36">
        <v>0</v>
      </c>
      <c r="AS37" s="27">
        <f t="shared" si="7"/>
        <v>0</v>
      </c>
      <c r="AT37" s="28">
        <f t="shared" si="8"/>
        <v>0</v>
      </c>
      <c r="AU37" s="36">
        <v>0</v>
      </c>
      <c r="AV37" s="27">
        <f t="shared" si="9"/>
        <v>0</v>
      </c>
      <c r="AW37" s="28">
        <f t="shared" si="10"/>
        <v>0</v>
      </c>
      <c r="AX37" s="36">
        <v>0</v>
      </c>
      <c r="AY37" s="27">
        <f t="shared" si="11"/>
        <v>0</v>
      </c>
      <c r="AZ37" s="28">
        <f t="shared" si="12"/>
        <v>0</v>
      </c>
      <c r="BA37" s="36">
        <v>0</v>
      </c>
      <c r="BB37" s="27">
        <f t="shared" si="13"/>
        <v>0</v>
      </c>
      <c r="BC37" s="31">
        <f t="shared" si="14"/>
        <v>0</v>
      </c>
      <c r="BD37" s="36">
        <v>0</v>
      </c>
      <c r="BE37" s="27">
        <f t="shared" si="15"/>
        <v>0</v>
      </c>
      <c r="BF37" s="28">
        <f t="shared" si="16"/>
        <v>0</v>
      </c>
      <c r="BG37" s="36">
        <v>0</v>
      </c>
      <c r="BH37" s="27">
        <f t="shared" si="17"/>
        <v>0</v>
      </c>
      <c r="BI37" s="28">
        <f t="shared" si="18"/>
        <v>0</v>
      </c>
      <c r="BJ37" s="52">
        <v>44</v>
      </c>
      <c r="BK37" s="27">
        <f t="shared" si="19"/>
        <v>132</v>
      </c>
      <c r="BL37" s="28">
        <f t="shared" si="20"/>
        <v>26487.246719999999</v>
      </c>
      <c r="BM37" s="41">
        <v>0</v>
      </c>
      <c r="BN37" s="27">
        <f t="shared" si="21"/>
        <v>0</v>
      </c>
      <c r="BO37" s="28">
        <f t="shared" si="22"/>
        <v>0</v>
      </c>
      <c r="BP37" s="41">
        <v>61</v>
      </c>
      <c r="BQ37" s="27">
        <f t="shared" si="23"/>
        <v>183</v>
      </c>
      <c r="BR37" s="28">
        <f t="shared" si="24"/>
        <v>36720.955679999999</v>
      </c>
      <c r="BS37" s="34">
        <v>0</v>
      </c>
      <c r="BT37" s="27">
        <f t="shared" si="25"/>
        <v>0</v>
      </c>
      <c r="BU37" s="28">
        <f t="shared" si="0"/>
        <v>0</v>
      </c>
      <c r="BV37" s="35">
        <v>35</v>
      </c>
      <c r="BW37" s="27">
        <f t="shared" si="26"/>
        <v>105</v>
      </c>
      <c r="BX37" s="28">
        <f t="shared" si="27"/>
        <v>21069.400799999999</v>
      </c>
      <c r="BY37" s="41">
        <v>35</v>
      </c>
      <c r="BZ37" s="27">
        <f t="shared" si="28"/>
        <v>105</v>
      </c>
      <c r="CA37" s="32">
        <f t="shared" si="29"/>
        <v>21069.400799999999</v>
      </c>
      <c r="CB37" s="34">
        <v>57</v>
      </c>
      <c r="CC37" s="27">
        <f t="shared" si="30"/>
        <v>171</v>
      </c>
      <c r="CD37" s="32">
        <f t="shared" si="31"/>
        <v>34313.024160000001</v>
      </c>
      <c r="CE37" s="37">
        <v>0</v>
      </c>
      <c r="CF37" s="27">
        <f t="shared" si="32"/>
        <v>0</v>
      </c>
      <c r="CG37" s="32">
        <f t="shared" si="33"/>
        <v>0</v>
      </c>
      <c r="CH37" s="38"/>
      <c r="CI37" s="27">
        <f t="shared" si="34"/>
        <v>0</v>
      </c>
      <c r="CJ37" s="32">
        <f t="shared" si="35"/>
        <v>0</v>
      </c>
      <c r="CK37" s="38">
        <v>35</v>
      </c>
      <c r="CL37" s="27">
        <f t="shared" si="36"/>
        <v>105</v>
      </c>
      <c r="CM37" s="32">
        <f t="shared" si="37"/>
        <v>21069.400799999999</v>
      </c>
      <c r="CN37" s="34"/>
      <c r="CO37" s="27">
        <f t="shared" si="38"/>
        <v>0</v>
      </c>
      <c r="CP37" s="32">
        <f t="shared" si="39"/>
        <v>0</v>
      </c>
      <c r="CQ37" s="44"/>
      <c r="CR37" s="27">
        <f t="shared" si="40"/>
        <v>0</v>
      </c>
      <c r="CS37" s="32">
        <f t="shared" si="41"/>
        <v>0</v>
      </c>
      <c r="CT37" s="68">
        <v>240</v>
      </c>
    </row>
    <row r="38" spans="1:98">
      <c r="A38" s="19" t="s">
        <v>214</v>
      </c>
      <c r="B38" s="19" t="s">
        <v>33</v>
      </c>
      <c r="C38" s="18" t="s">
        <v>215</v>
      </c>
      <c r="D38" s="21" t="s">
        <v>216</v>
      </c>
      <c r="E38" s="19" t="s">
        <v>217</v>
      </c>
      <c r="F38" s="19" t="s">
        <v>218</v>
      </c>
      <c r="G38" s="18" t="s">
        <v>219</v>
      </c>
      <c r="H38" s="8">
        <v>1340976</v>
      </c>
      <c r="I38" s="11">
        <v>2.2562500000000001</v>
      </c>
      <c r="J38" s="75"/>
      <c r="K38" s="76"/>
      <c r="L38" s="78"/>
      <c r="M38" s="77"/>
      <c r="N38" s="9" t="s">
        <v>61</v>
      </c>
      <c r="O38" s="9" t="s">
        <v>320</v>
      </c>
      <c r="P38" s="8" t="s">
        <v>479</v>
      </c>
      <c r="Q38" s="8" t="s">
        <v>480</v>
      </c>
      <c r="R38" s="8" t="s">
        <v>481</v>
      </c>
      <c r="S38" s="8" t="s">
        <v>482</v>
      </c>
      <c r="T38" s="8" t="s">
        <v>59</v>
      </c>
      <c r="U38" s="8" t="s">
        <v>483</v>
      </c>
      <c r="V38" s="8" t="s">
        <v>484</v>
      </c>
      <c r="W38" s="71"/>
      <c r="X38" s="73"/>
      <c r="Y38" s="71"/>
      <c r="Z38" s="72"/>
      <c r="AA38" s="73"/>
      <c r="AB38" s="8" t="s">
        <v>36</v>
      </c>
      <c r="AC38" s="15">
        <v>50312</v>
      </c>
      <c r="AD38" s="8">
        <v>28</v>
      </c>
      <c r="AE38" s="73"/>
      <c r="AF38" s="73"/>
      <c r="AG38" s="73"/>
      <c r="AH38" s="74"/>
      <c r="AI38" s="36"/>
      <c r="AJ38" s="27">
        <f t="shared" si="1"/>
        <v>0</v>
      </c>
      <c r="AK38" s="28">
        <f t="shared" si="2"/>
        <v>0</v>
      </c>
      <c r="AL38" s="40"/>
      <c r="AM38" s="27">
        <f t="shared" si="3"/>
        <v>0</v>
      </c>
      <c r="AN38" s="28">
        <f t="shared" si="4"/>
        <v>0</v>
      </c>
      <c r="AO38" s="36"/>
      <c r="AP38" s="27">
        <f t="shared" si="5"/>
        <v>0</v>
      </c>
      <c r="AQ38" s="28">
        <f t="shared" si="6"/>
        <v>0</v>
      </c>
      <c r="AR38" s="36"/>
      <c r="AS38" s="27">
        <f t="shared" si="7"/>
        <v>0</v>
      </c>
      <c r="AT38" s="28">
        <f t="shared" si="8"/>
        <v>0</v>
      </c>
      <c r="AU38" s="36"/>
      <c r="AV38" s="27">
        <f t="shared" si="9"/>
        <v>0</v>
      </c>
      <c r="AW38" s="28">
        <f t="shared" si="10"/>
        <v>0</v>
      </c>
      <c r="AX38" s="36">
        <v>343840</v>
      </c>
      <c r="AY38" s="27">
        <f t="shared" si="11"/>
        <v>1031520</v>
      </c>
      <c r="AZ38" s="28">
        <f t="shared" si="12"/>
        <v>0</v>
      </c>
      <c r="BA38" s="36"/>
      <c r="BB38" s="27">
        <f t="shared" si="13"/>
        <v>0</v>
      </c>
      <c r="BC38" s="31">
        <f t="shared" si="14"/>
        <v>0</v>
      </c>
      <c r="BD38" s="36"/>
      <c r="BE38" s="27">
        <f t="shared" si="15"/>
        <v>0</v>
      </c>
      <c r="BF38" s="28">
        <f t="shared" si="16"/>
        <v>0</v>
      </c>
      <c r="BG38" s="36"/>
      <c r="BH38" s="27">
        <f t="shared" si="17"/>
        <v>0</v>
      </c>
      <c r="BI38" s="28">
        <f t="shared" si="18"/>
        <v>0</v>
      </c>
      <c r="BJ38" s="52"/>
      <c r="BK38" s="27">
        <f t="shared" si="19"/>
        <v>0</v>
      </c>
      <c r="BL38" s="28">
        <f t="shared" si="20"/>
        <v>0</v>
      </c>
      <c r="BM38" s="41"/>
      <c r="BN38" s="27">
        <f t="shared" si="21"/>
        <v>0</v>
      </c>
      <c r="BO38" s="28">
        <f t="shared" si="22"/>
        <v>0</v>
      </c>
      <c r="BP38" s="41"/>
      <c r="BQ38" s="27">
        <f t="shared" si="23"/>
        <v>0</v>
      </c>
      <c r="BR38" s="28">
        <f t="shared" si="24"/>
        <v>0</v>
      </c>
      <c r="BS38" s="34"/>
      <c r="BT38" s="27">
        <f t="shared" si="25"/>
        <v>0</v>
      </c>
      <c r="BU38" s="28">
        <f t="shared" si="0"/>
        <v>0</v>
      </c>
      <c r="BV38" s="35"/>
      <c r="BW38" s="27">
        <f t="shared" si="26"/>
        <v>0</v>
      </c>
      <c r="BX38" s="28">
        <f t="shared" si="27"/>
        <v>0</v>
      </c>
      <c r="BY38" s="41"/>
      <c r="BZ38" s="27">
        <f t="shared" si="28"/>
        <v>0</v>
      </c>
      <c r="CA38" s="32">
        <f t="shared" si="29"/>
        <v>0</v>
      </c>
      <c r="CB38" s="34"/>
      <c r="CC38" s="27">
        <f t="shared" si="30"/>
        <v>0</v>
      </c>
      <c r="CD38" s="32">
        <f t="shared" si="31"/>
        <v>0</v>
      </c>
      <c r="CE38" s="37"/>
      <c r="CF38" s="27">
        <f t="shared" si="32"/>
        <v>0</v>
      </c>
      <c r="CG38" s="32">
        <f t="shared" si="33"/>
        <v>0</v>
      </c>
      <c r="CH38" s="38"/>
      <c r="CI38" s="27">
        <f t="shared" si="34"/>
        <v>0</v>
      </c>
      <c r="CJ38" s="32">
        <f t="shared" si="35"/>
        <v>0</v>
      </c>
      <c r="CK38" s="38"/>
      <c r="CL38" s="27">
        <f t="shared" si="36"/>
        <v>0</v>
      </c>
      <c r="CM38" s="32">
        <f t="shared" si="37"/>
        <v>0</v>
      </c>
      <c r="CN38" s="34"/>
      <c r="CO38" s="27">
        <f t="shared" si="38"/>
        <v>0</v>
      </c>
      <c r="CP38" s="32">
        <f t="shared" si="39"/>
        <v>0</v>
      </c>
      <c r="CQ38" s="44"/>
      <c r="CR38" s="27">
        <f t="shared" si="40"/>
        <v>0</v>
      </c>
      <c r="CS38" s="32">
        <f t="shared" si="41"/>
        <v>0</v>
      </c>
      <c r="CT38" s="68">
        <v>309456</v>
      </c>
    </row>
    <row r="39" spans="1:98">
      <c r="A39" s="19" t="s">
        <v>220</v>
      </c>
      <c r="B39" s="19" t="s">
        <v>33</v>
      </c>
      <c r="C39" s="87" t="s">
        <v>221</v>
      </c>
      <c r="D39" s="21" t="s">
        <v>222</v>
      </c>
      <c r="E39" s="19" t="s">
        <v>223</v>
      </c>
      <c r="F39" s="19" t="s">
        <v>224</v>
      </c>
      <c r="G39" s="18" t="s">
        <v>225</v>
      </c>
      <c r="H39" s="8">
        <v>327978</v>
      </c>
      <c r="I39" s="11">
        <v>2.02</v>
      </c>
      <c r="J39" s="75"/>
      <c r="K39" s="76"/>
      <c r="L39" s="90"/>
      <c r="M39" s="77"/>
      <c r="N39" s="9" t="s">
        <v>58</v>
      </c>
      <c r="O39" s="9" t="s">
        <v>321</v>
      </c>
      <c r="P39" s="8" t="s">
        <v>485</v>
      </c>
      <c r="Q39" s="8" t="s">
        <v>486</v>
      </c>
      <c r="R39" s="8" t="s">
        <v>487</v>
      </c>
      <c r="S39" s="8" t="s">
        <v>488</v>
      </c>
      <c r="T39" s="8" t="s">
        <v>39</v>
      </c>
      <c r="U39" s="8" t="s">
        <v>489</v>
      </c>
      <c r="V39" s="8" t="s">
        <v>490</v>
      </c>
      <c r="W39" s="71"/>
      <c r="X39" s="73"/>
      <c r="Y39" s="71"/>
      <c r="Z39" s="72"/>
      <c r="AA39" s="73"/>
      <c r="AB39" s="8" t="s">
        <v>36</v>
      </c>
      <c r="AC39" s="15">
        <v>49819</v>
      </c>
      <c r="AD39" s="8">
        <v>14</v>
      </c>
      <c r="AE39" s="73"/>
      <c r="AF39" s="73"/>
      <c r="AG39" s="73"/>
      <c r="AH39" s="74"/>
      <c r="AI39" s="36">
        <v>7238</v>
      </c>
      <c r="AJ39" s="27">
        <f t="shared" si="1"/>
        <v>21714</v>
      </c>
      <c r="AK39" s="28">
        <f t="shared" si="2"/>
        <v>0</v>
      </c>
      <c r="AL39" s="40">
        <v>4354</v>
      </c>
      <c r="AM39" s="27">
        <f t="shared" si="3"/>
        <v>13062</v>
      </c>
      <c r="AN39" s="28">
        <f t="shared" si="4"/>
        <v>0</v>
      </c>
      <c r="AO39" s="36">
        <v>18480</v>
      </c>
      <c r="AP39" s="27">
        <f t="shared" si="5"/>
        <v>55440</v>
      </c>
      <c r="AQ39" s="28">
        <f t="shared" si="6"/>
        <v>0</v>
      </c>
      <c r="AR39" s="36">
        <v>2785.5887499999999</v>
      </c>
      <c r="AS39" s="27">
        <f t="shared" si="7"/>
        <v>8356</v>
      </c>
      <c r="AT39" s="28">
        <f t="shared" si="8"/>
        <v>0</v>
      </c>
      <c r="AU39" s="36">
        <v>10653.71125</v>
      </c>
      <c r="AV39" s="27">
        <f t="shared" si="9"/>
        <v>31961</v>
      </c>
      <c r="AW39" s="28">
        <f t="shared" si="10"/>
        <v>0</v>
      </c>
      <c r="AX39" s="36">
        <v>20776</v>
      </c>
      <c r="AY39" s="27">
        <f t="shared" si="11"/>
        <v>62328</v>
      </c>
      <c r="AZ39" s="28">
        <f t="shared" si="12"/>
        <v>0</v>
      </c>
      <c r="BA39" s="36">
        <v>5488</v>
      </c>
      <c r="BB39" s="27">
        <f t="shared" si="13"/>
        <v>16464</v>
      </c>
      <c r="BC39" s="31">
        <f t="shared" si="14"/>
        <v>0</v>
      </c>
      <c r="BD39" s="36">
        <v>6748</v>
      </c>
      <c r="BE39" s="27">
        <f t="shared" si="15"/>
        <v>20244</v>
      </c>
      <c r="BF39" s="28">
        <f t="shared" si="16"/>
        <v>0</v>
      </c>
      <c r="BG39" s="36">
        <v>7294</v>
      </c>
      <c r="BH39" s="27">
        <f t="shared" si="17"/>
        <v>21882</v>
      </c>
      <c r="BI39" s="28">
        <f t="shared" si="18"/>
        <v>0</v>
      </c>
      <c r="BJ39" s="52">
        <v>28</v>
      </c>
      <c r="BK39" s="27">
        <f t="shared" si="19"/>
        <v>84</v>
      </c>
      <c r="BL39" s="28">
        <f t="shared" si="20"/>
        <v>0</v>
      </c>
      <c r="BM39" s="41">
        <v>28</v>
      </c>
      <c r="BN39" s="27">
        <f t="shared" si="21"/>
        <v>84</v>
      </c>
      <c r="BO39" s="28">
        <f t="shared" si="22"/>
        <v>0</v>
      </c>
      <c r="BP39" s="41">
        <v>28</v>
      </c>
      <c r="BQ39" s="27">
        <f t="shared" si="23"/>
        <v>84</v>
      </c>
      <c r="BR39" s="28">
        <f t="shared" si="24"/>
        <v>0</v>
      </c>
      <c r="BS39" s="34">
        <v>28</v>
      </c>
      <c r="BT39" s="27">
        <f t="shared" si="25"/>
        <v>84</v>
      </c>
      <c r="BU39" s="28">
        <f t="shared" si="0"/>
        <v>0</v>
      </c>
      <c r="BV39" s="35">
        <v>28</v>
      </c>
      <c r="BW39" s="27">
        <f t="shared" si="26"/>
        <v>84</v>
      </c>
      <c r="BX39" s="28">
        <f t="shared" si="27"/>
        <v>0</v>
      </c>
      <c r="BY39" s="41">
        <v>28</v>
      </c>
      <c r="BZ39" s="27">
        <f t="shared" si="28"/>
        <v>84</v>
      </c>
      <c r="CA39" s="32">
        <f t="shared" si="29"/>
        <v>0</v>
      </c>
      <c r="CB39" s="34">
        <v>28</v>
      </c>
      <c r="CC39" s="27">
        <f t="shared" si="30"/>
        <v>84</v>
      </c>
      <c r="CD39" s="32">
        <f t="shared" si="31"/>
        <v>0</v>
      </c>
      <c r="CE39" s="37">
        <v>28</v>
      </c>
      <c r="CF39" s="27">
        <f t="shared" si="32"/>
        <v>84</v>
      </c>
      <c r="CG39" s="32">
        <f t="shared" si="33"/>
        <v>0</v>
      </c>
      <c r="CH39" s="38">
        <v>28</v>
      </c>
      <c r="CI39" s="27">
        <f t="shared" si="34"/>
        <v>84</v>
      </c>
      <c r="CJ39" s="32">
        <f t="shared" si="35"/>
        <v>0</v>
      </c>
      <c r="CK39" s="38">
        <v>28</v>
      </c>
      <c r="CL39" s="27">
        <f t="shared" si="36"/>
        <v>84</v>
      </c>
      <c r="CM39" s="32">
        <f t="shared" si="37"/>
        <v>0</v>
      </c>
      <c r="CN39" s="34"/>
      <c r="CO39" s="27">
        <f t="shared" si="38"/>
        <v>0</v>
      </c>
      <c r="CP39" s="32">
        <f t="shared" si="39"/>
        <v>0</v>
      </c>
      <c r="CQ39" s="44"/>
      <c r="CR39" s="27">
        <f t="shared" si="40"/>
        <v>0</v>
      </c>
      <c r="CS39" s="32">
        <f t="shared" si="41"/>
        <v>0</v>
      </c>
      <c r="CT39" s="68">
        <v>75687</v>
      </c>
    </row>
    <row r="40" spans="1:98">
      <c r="A40" s="19" t="s">
        <v>220</v>
      </c>
      <c r="B40" s="19" t="s">
        <v>35</v>
      </c>
      <c r="C40" s="89"/>
      <c r="D40" s="21" t="s">
        <v>222</v>
      </c>
      <c r="E40" s="19" t="s">
        <v>226</v>
      </c>
      <c r="F40" s="19" t="s">
        <v>224</v>
      </c>
      <c r="G40" s="18" t="s">
        <v>41</v>
      </c>
      <c r="H40" s="8">
        <v>327978</v>
      </c>
      <c r="I40" s="11">
        <v>2.02</v>
      </c>
      <c r="J40" s="75"/>
      <c r="K40" s="76"/>
      <c r="L40" s="91"/>
      <c r="M40" s="77"/>
      <c r="N40" s="9" t="s">
        <v>58</v>
      </c>
      <c r="O40" s="9" t="s">
        <v>321</v>
      </c>
      <c r="P40" s="8" t="s">
        <v>485</v>
      </c>
      <c r="Q40" s="8" t="s">
        <v>486</v>
      </c>
      <c r="R40" s="8" t="s">
        <v>487</v>
      </c>
      <c r="S40" s="8" t="s">
        <v>488</v>
      </c>
      <c r="T40" s="8" t="s">
        <v>39</v>
      </c>
      <c r="U40" s="8" t="s">
        <v>491</v>
      </c>
      <c r="V40" s="8" t="s">
        <v>492</v>
      </c>
      <c r="W40" s="71"/>
      <c r="X40" s="73"/>
      <c r="Y40" s="71"/>
      <c r="Z40" s="72"/>
      <c r="AA40" s="73"/>
      <c r="AB40" s="8" t="s">
        <v>36</v>
      </c>
      <c r="AC40" s="15">
        <v>49819</v>
      </c>
      <c r="AD40" s="8">
        <v>14</v>
      </c>
      <c r="AE40" s="73"/>
      <c r="AF40" s="73"/>
      <c r="AG40" s="73"/>
      <c r="AH40" s="74"/>
      <c r="AI40" s="36">
        <v>7238</v>
      </c>
      <c r="AJ40" s="27">
        <f t="shared" si="1"/>
        <v>21714</v>
      </c>
      <c r="AK40" s="28">
        <f t="shared" si="2"/>
        <v>0</v>
      </c>
      <c r="AL40" s="40">
        <v>4354</v>
      </c>
      <c r="AM40" s="27">
        <f t="shared" si="3"/>
        <v>13062</v>
      </c>
      <c r="AN40" s="28">
        <f t="shared" si="4"/>
        <v>0</v>
      </c>
      <c r="AO40" s="36">
        <v>18480</v>
      </c>
      <c r="AP40" s="27">
        <f t="shared" si="5"/>
        <v>55440</v>
      </c>
      <c r="AQ40" s="28">
        <f t="shared" si="6"/>
        <v>0</v>
      </c>
      <c r="AR40" s="36">
        <v>2785.5887499999999</v>
      </c>
      <c r="AS40" s="27">
        <f t="shared" si="7"/>
        <v>8356</v>
      </c>
      <c r="AT40" s="28">
        <f t="shared" si="8"/>
        <v>0</v>
      </c>
      <c r="AU40" s="36">
        <v>10653.71125</v>
      </c>
      <c r="AV40" s="27">
        <f t="shared" si="9"/>
        <v>31961</v>
      </c>
      <c r="AW40" s="28">
        <f t="shared" si="10"/>
        <v>0</v>
      </c>
      <c r="AX40" s="36">
        <v>20776</v>
      </c>
      <c r="AY40" s="27">
        <f t="shared" si="11"/>
        <v>62328</v>
      </c>
      <c r="AZ40" s="28">
        <f t="shared" si="12"/>
        <v>0</v>
      </c>
      <c r="BA40" s="36">
        <v>5488</v>
      </c>
      <c r="BB40" s="27">
        <f t="shared" si="13"/>
        <v>16464</v>
      </c>
      <c r="BC40" s="31">
        <f t="shared" si="14"/>
        <v>0</v>
      </c>
      <c r="BD40" s="36">
        <v>6748</v>
      </c>
      <c r="BE40" s="27">
        <f t="shared" si="15"/>
        <v>20244</v>
      </c>
      <c r="BF40" s="28">
        <f t="shared" si="16"/>
        <v>0</v>
      </c>
      <c r="BG40" s="36">
        <v>7294</v>
      </c>
      <c r="BH40" s="27">
        <f t="shared" si="17"/>
        <v>21882</v>
      </c>
      <c r="BI40" s="28">
        <f t="shared" si="18"/>
        <v>0</v>
      </c>
      <c r="BJ40" s="52">
        <v>28</v>
      </c>
      <c r="BK40" s="27">
        <f t="shared" si="19"/>
        <v>84</v>
      </c>
      <c r="BL40" s="28">
        <f t="shared" si="20"/>
        <v>0</v>
      </c>
      <c r="BM40" s="41">
        <v>28</v>
      </c>
      <c r="BN40" s="27">
        <f t="shared" si="21"/>
        <v>84</v>
      </c>
      <c r="BO40" s="28">
        <f t="shared" si="22"/>
        <v>0</v>
      </c>
      <c r="BP40" s="41">
        <v>28</v>
      </c>
      <c r="BQ40" s="27">
        <f t="shared" si="23"/>
        <v>84</v>
      </c>
      <c r="BR40" s="28">
        <f t="shared" si="24"/>
        <v>0</v>
      </c>
      <c r="BS40" s="34">
        <v>28</v>
      </c>
      <c r="BT40" s="27">
        <f t="shared" si="25"/>
        <v>84</v>
      </c>
      <c r="BU40" s="28">
        <f t="shared" si="0"/>
        <v>0</v>
      </c>
      <c r="BV40" s="35">
        <v>28</v>
      </c>
      <c r="BW40" s="27">
        <f t="shared" si="26"/>
        <v>84</v>
      </c>
      <c r="BX40" s="28">
        <f t="shared" si="27"/>
        <v>0</v>
      </c>
      <c r="BY40" s="41">
        <v>28</v>
      </c>
      <c r="BZ40" s="27">
        <f t="shared" si="28"/>
        <v>84</v>
      </c>
      <c r="CA40" s="32">
        <f t="shared" si="29"/>
        <v>0</v>
      </c>
      <c r="CB40" s="34">
        <v>28</v>
      </c>
      <c r="CC40" s="27">
        <f t="shared" si="30"/>
        <v>84</v>
      </c>
      <c r="CD40" s="32">
        <f t="shared" si="31"/>
        <v>0</v>
      </c>
      <c r="CE40" s="37">
        <v>28</v>
      </c>
      <c r="CF40" s="27">
        <f t="shared" si="32"/>
        <v>84</v>
      </c>
      <c r="CG40" s="32">
        <f t="shared" si="33"/>
        <v>0</v>
      </c>
      <c r="CH40" s="38">
        <v>28</v>
      </c>
      <c r="CI40" s="27">
        <f t="shared" si="34"/>
        <v>84</v>
      </c>
      <c r="CJ40" s="32">
        <f t="shared" si="35"/>
        <v>0</v>
      </c>
      <c r="CK40" s="38">
        <v>28</v>
      </c>
      <c r="CL40" s="27">
        <f t="shared" si="36"/>
        <v>84</v>
      </c>
      <c r="CM40" s="32">
        <f t="shared" si="37"/>
        <v>0</v>
      </c>
      <c r="CN40" s="34"/>
      <c r="CO40" s="27">
        <f t="shared" si="38"/>
        <v>0</v>
      </c>
      <c r="CP40" s="32">
        <f t="shared" si="39"/>
        <v>0</v>
      </c>
      <c r="CQ40" s="44"/>
      <c r="CR40" s="27">
        <f t="shared" si="40"/>
        <v>0</v>
      </c>
      <c r="CS40" s="32">
        <f t="shared" si="41"/>
        <v>0</v>
      </c>
      <c r="CT40" s="68">
        <v>75687</v>
      </c>
    </row>
    <row r="41" spans="1:98">
      <c r="A41" s="19" t="s">
        <v>220</v>
      </c>
      <c r="B41" s="19" t="s">
        <v>51</v>
      </c>
      <c r="C41" s="88"/>
      <c r="D41" s="21" t="s">
        <v>222</v>
      </c>
      <c r="E41" s="19" t="s">
        <v>227</v>
      </c>
      <c r="F41" s="19" t="s">
        <v>224</v>
      </c>
      <c r="G41" s="18" t="s">
        <v>46</v>
      </c>
      <c r="H41" s="8">
        <v>282718</v>
      </c>
      <c r="I41" s="11">
        <v>2.02</v>
      </c>
      <c r="J41" s="75"/>
      <c r="K41" s="76"/>
      <c r="L41" s="91"/>
      <c r="M41" s="77"/>
      <c r="N41" s="9" t="s">
        <v>58</v>
      </c>
      <c r="O41" s="9" t="s">
        <v>321</v>
      </c>
      <c r="P41" s="8" t="s">
        <v>485</v>
      </c>
      <c r="Q41" s="8" t="s">
        <v>486</v>
      </c>
      <c r="R41" s="8" t="s">
        <v>487</v>
      </c>
      <c r="S41" s="8" t="s">
        <v>488</v>
      </c>
      <c r="T41" s="8" t="s">
        <v>39</v>
      </c>
      <c r="U41" s="8" t="s">
        <v>493</v>
      </c>
      <c r="V41" s="8" t="s">
        <v>494</v>
      </c>
      <c r="W41" s="71"/>
      <c r="X41" s="73"/>
      <c r="Y41" s="71"/>
      <c r="Z41" s="72"/>
      <c r="AA41" s="73"/>
      <c r="AB41" s="8" t="s">
        <v>36</v>
      </c>
      <c r="AC41" s="15">
        <v>49819</v>
      </c>
      <c r="AD41" s="8">
        <v>28</v>
      </c>
      <c r="AE41" s="73"/>
      <c r="AF41" s="73"/>
      <c r="AG41" s="73"/>
      <c r="AH41" s="74"/>
      <c r="AI41" s="36">
        <v>6216</v>
      </c>
      <c r="AJ41" s="27">
        <f t="shared" si="1"/>
        <v>18648</v>
      </c>
      <c r="AK41" s="28">
        <f t="shared" si="2"/>
        <v>0</v>
      </c>
      <c r="AL41" s="40">
        <v>3752</v>
      </c>
      <c r="AM41" s="27">
        <f t="shared" si="3"/>
        <v>11256</v>
      </c>
      <c r="AN41" s="28">
        <f t="shared" si="4"/>
        <v>0</v>
      </c>
      <c r="AO41" s="36">
        <v>15848</v>
      </c>
      <c r="AP41" s="27">
        <f t="shared" si="5"/>
        <v>47544</v>
      </c>
      <c r="AQ41" s="28">
        <f t="shared" si="6"/>
        <v>0</v>
      </c>
      <c r="AR41" s="36">
        <v>2408</v>
      </c>
      <c r="AS41" s="27">
        <f t="shared" si="7"/>
        <v>7224</v>
      </c>
      <c r="AT41" s="28">
        <f t="shared" si="8"/>
        <v>0</v>
      </c>
      <c r="AU41" s="36">
        <v>9156</v>
      </c>
      <c r="AV41" s="27">
        <f t="shared" si="9"/>
        <v>27468</v>
      </c>
      <c r="AW41" s="28">
        <f t="shared" si="10"/>
        <v>0</v>
      </c>
      <c r="AX41" s="36">
        <v>17808</v>
      </c>
      <c r="AY41" s="27">
        <f t="shared" si="11"/>
        <v>53424</v>
      </c>
      <c r="AZ41" s="28">
        <f t="shared" si="12"/>
        <v>0</v>
      </c>
      <c r="BA41" s="36">
        <v>4704</v>
      </c>
      <c r="BB41" s="27">
        <f t="shared" si="13"/>
        <v>14112</v>
      </c>
      <c r="BC41" s="31">
        <f t="shared" si="14"/>
        <v>0</v>
      </c>
      <c r="BD41" s="36">
        <v>5796</v>
      </c>
      <c r="BE41" s="27">
        <f t="shared" si="15"/>
        <v>17388</v>
      </c>
      <c r="BF41" s="28">
        <f t="shared" si="16"/>
        <v>0</v>
      </c>
      <c r="BG41" s="36">
        <v>6244</v>
      </c>
      <c r="BH41" s="27">
        <f t="shared" si="17"/>
        <v>18732</v>
      </c>
      <c r="BI41" s="28">
        <f t="shared" si="18"/>
        <v>0</v>
      </c>
      <c r="BJ41" s="52">
        <v>56</v>
      </c>
      <c r="BK41" s="27">
        <f t="shared" si="19"/>
        <v>168</v>
      </c>
      <c r="BL41" s="28">
        <f t="shared" si="20"/>
        <v>0</v>
      </c>
      <c r="BM41" s="41">
        <v>56</v>
      </c>
      <c r="BN41" s="27">
        <f t="shared" si="21"/>
        <v>168</v>
      </c>
      <c r="BO41" s="28">
        <f t="shared" si="22"/>
        <v>0</v>
      </c>
      <c r="BP41" s="41">
        <v>56</v>
      </c>
      <c r="BQ41" s="27">
        <f t="shared" si="23"/>
        <v>168</v>
      </c>
      <c r="BR41" s="28">
        <f t="shared" si="24"/>
        <v>0</v>
      </c>
      <c r="BS41" s="34">
        <v>56</v>
      </c>
      <c r="BT41" s="27">
        <f t="shared" si="25"/>
        <v>168</v>
      </c>
      <c r="BU41" s="28">
        <f t="shared" si="0"/>
        <v>0</v>
      </c>
      <c r="BV41" s="35">
        <v>56</v>
      </c>
      <c r="BW41" s="27">
        <f t="shared" si="26"/>
        <v>168</v>
      </c>
      <c r="BX41" s="28">
        <f t="shared" si="27"/>
        <v>0</v>
      </c>
      <c r="BY41" s="41">
        <v>56</v>
      </c>
      <c r="BZ41" s="27">
        <f t="shared" si="28"/>
        <v>168</v>
      </c>
      <c r="CA41" s="32">
        <f t="shared" si="29"/>
        <v>0</v>
      </c>
      <c r="CB41" s="34">
        <v>56</v>
      </c>
      <c r="CC41" s="27">
        <f t="shared" si="30"/>
        <v>168</v>
      </c>
      <c r="CD41" s="32">
        <f t="shared" si="31"/>
        <v>0</v>
      </c>
      <c r="CE41" s="37">
        <v>56</v>
      </c>
      <c r="CF41" s="27">
        <f t="shared" si="32"/>
        <v>168</v>
      </c>
      <c r="CG41" s="32">
        <f t="shared" si="33"/>
        <v>0</v>
      </c>
      <c r="CH41" s="38">
        <v>56</v>
      </c>
      <c r="CI41" s="27">
        <f t="shared" si="34"/>
        <v>168</v>
      </c>
      <c r="CJ41" s="32">
        <f t="shared" si="35"/>
        <v>0</v>
      </c>
      <c r="CK41" s="38">
        <v>56</v>
      </c>
      <c r="CL41" s="27">
        <f t="shared" si="36"/>
        <v>168</v>
      </c>
      <c r="CM41" s="32">
        <f t="shared" si="37"/>
        <v>0</v>
      </c>
      <c r="CN41" s="34"/>
      <c r="CO41" s="27">
        <f t="shared" si="38"/>
        <v>0</v>
      </c>
      <c r="CP41" s="32">
        <f t="shared" si="39"/>
        <v>0</v>
      </c>
      <c r="CQ41" s="44"/>
      <c r="CR41" s="27">
        <f t="shared" si="40"/>
        <v>0</v>
      </c>
      <c r="CS41" s="32">
        <f t="shared" si="41"/>
        <v>0</v>
      </c>
      <c r="CT41" s="68">
        <v>65242</v>
      </c>
    </row>
    <row r="42" spans="1:98">
      <c r="A42" s="19" t="s">
        <v>228</v>
      </c>
      <c r="B42" s="19" t="s">
        <v>33</v>
      </c>
      <c r="C42" s="18" t="s">
        <v>229</v>
      </c>
      <c r="D42" s="21" t="s">
        <v>230</v>
      </c>
      <c r="E42" s="19" t="s">
        <v>231</v>
      </c>
      <c r="F42" s="19" t="s">
        <v>232</v>
      </c>
      <c r="G42" s="18" t="s">
        <v>233</v>
      </c>
      <c r="H42" s="8">
        <v>2691</v>
      </c>
      <c r="I42" s="11">
        <v>45.17</v>
      </c>
      <c r="J42" s="10">
        <v>45.17</v>
      </c>
      <c r="K42" s="12">
        <v>121552.47</v>
      </c>
      <c r="L42" s="17">
        <f>K42</f>
        <v>121552.47</v>
      </c>
      <c r="M42" s="9">
        <v>38.94</v>
      </c>
      <c r="N42" s="9" t="s">
        <v>312</v>
      </c>
      <c r="O42" s="9" t="s">
        <v>307</v>
      </c>
      <c r="P42" s="8" t="s">
        <v>405</v>
      </c>
      <c r="Q42" s="8" t="s">
        <v>406</v>
      </c>
      <c r="R42" s="8" t="s">
        <v>407</v>
      </c>
      <c r="S42" s="8" t="s">
        <v>408</v>
      </c>
      <c r="T42" s="8" t="s">
        <v>57</v>
      </c>
      <c r="U42" s="8" t="s">
        <v>495</v>
      </c>
      <c r="V42" s="8" t="s">
        <v>496</v>
      </c>
      <c r="W42" s="13">
        <v>45.174999999999997</v>
      </c>
      <c r="X42" s="8" t="s">
        <v>73</v>
      </c>
      <c r="Y42" s="13">
        <v>813.68</v>
      </c>
      <c r="Z42" s="14">
        <v>0.1</v>
      </c>
      <c r="AA42" s="8" t="s">
        <v>34</v>
      </c>
      <c r="AB42" s="8" t="s">
        <v>36</v>
      </c>
      <c r="AC42" s="15">
        <v>45078</v>
      </c>
      <c r="AD42" s="8">
        <v>10</v>
      </c>
      <c r="AE42" s="8" t="s">
        <v>558</v>
      </c>
      <c r="AF42" s="8">
        <v>33.35</v>
      </c>
      <c r="AG42" s="8">
        <v>0</v>
      </c>
      <c r="AH42" s="33">
        <v>45.17</v>
      </c>
      <c r="AI42" s="36">
        <v>20</v>
      </c>
      <c r="AJ42" s="27">
        <f t="shared" si="1"/>
        <v>60</v>
      </c>
      <c r="AK42" s="28">
        <f t="shared" si="2"/>
        <v>2710.2000000000003</v>
      </c>
      <c r="AL42" s="40">
        <v>20</v>
      </c>
      <c r="AM42" s="27">
        <f t="shared" si="3"/>
        <v>60</v>
      </c>
      <c r="AN42" s="28">
        <f t="shared" si="4"/>
        <v>2710.2000000000003</v>
      </c>
      <c r="AO42" s="36">
        <v>20</v>
      </c>
      <c r="AP42" s="27">
        <f t="shared" si="5"/>
        <v>60</v>
      </c>
      <c r="AQ42" s="28">
        <f t="shared" si="6"/>
        <v>2710.2000000000003</v>
      </c>
      <c r="AR42" s="36">
        <v>20</v>
      </c>
      <c r="AS42" s="27">
        <f t="shared" si="7"/>
        <v>60</v>
      </c>
      <c r="AT42" s="28">
        <f t="shared" si="8"/>
        <v>2710.2000000000003</v>
      </c>
      <c r="AU42" s="36">
        <v>20</v>
      </c>
      <c r="AV42" s="27">
        <f t="shared" si="9"/>
        <v>60</v>
      </c>
      <c r="AW42" s="28">
        <f t="shared" si="10"/>
        <v>2710.2000000000003</v>
      </c>
      <c r="AX42" s="36">
        <v>20</v>
      </c>
      <c r="AY42" s="27">
        <f t="shared" si="11"/>
        <v>60</v>
      </c>
      <c r="AZ42" s="28">
        <f t="shared" si="12"/>
        <v>2710.2000000000003</v>
      </c>
      <c r="BA42" s="36">
        <v>20</v>
      </c>
      <c r="BB42" s="27">
        <f t="shared" si="13"/>
        <v>60</v>
      </c>
      <c r="BC42" s="31">
        <f t="shared" si="14"/>
        <v>2710.2000000000003</v>
      </c>
      <c r="BD42" s="36">
        <v>20</v>
      </c>
      <c r="BE42" s="27">
        <f t="shared" si="15"/>
        <v>60</v>
      </c>
      <c r="BF42" s="28">
        <f t="shared" si="16"/>
        <v>2710.2000000000003</v>
      </c>
      <c r="BG42" s="36">
        <v>20</v>
      </c>
      <c r="BH42" s="27">
        <f t="shared" si="17"/>
        <v>60</v>
      </c>
      <c r="BI42" s="28">
        <f t="shared" si="18"/>
        <v>2710.2000000000003</v>
      </c>
      <c r="BJ42" s="52">
        <v>20</v>
      </c>
      <c r="BK42" s="27">
        <f t="shared" si="19"/>
        <v>60</v>
      </c>
      <c r="BL42" s="28">
        <f t="shared" si="20"/>
        <v>2710.2000000000003</v>
      </c>
      <c r="BM42" s="41">
        <v>20</v>
      </c>
      <c r="BN42" s="27">
        <f t="shared" si="21"/>
        <v>60</v>
      </c>
      <c r="BO42" s="28">
        <f t="shared" si="22"/>
        <v>2710.2000000000003</v>
      </c>
      <c r="BP42" s="41">
        <v>20</v>
      </c>
      <c r="BQ42" s="27">
        <f t="shared" si="23"/>
        <v>60</v>
      </c>
      <c r="BR42" s="28">
        <f t="shared" si="24"/>
        <v>2710.2000000000003</v>
      </c>
      <c r="BS42" s="34">
        <v>20</v>
      </c>
      <c r="BT42" s="27">
        <f t="shared" si="25"/>
        <v>60</v>
      </c>
      <c r="BU42" s="28">
        <f t="shared" si="0"/>
        <v>2710.2000000000003</v>
      </c>
      <c r="BV42" s="35">
        <v>20</v>
      </c>
      <c r="BW42" s="27">
        <f t="shared" si="26"/>
        <v>60</v>
      </c>
      <c r="BX42" s="28">
        <f t="shared" si="27"/>
        <v>2710.2000000000003</v>
      </c>
      <c r="BY42" s="41">
        <v>20</v>
      </c>
      <c r="BZ42" s="27">
        <f t="shared" si="28"/>
        <v>60</v>
      </c>
      <c r="CA42" s="32">
        <f t="shared" si="29"/>
        <v>2710.2000000000003</v>
      </c>
      <c r="CB42" s="34">
        <v>20</v>
      </c>
      <c r="CC42" s="27">
        <f t="shared" si="30"/>
        <v>60</v>
      </c>
      <c r="CD42" s="32">
        <f t="shared" si="31"/>
        <v>2710.2000000000003</v>
      </c>
      <c r="CE42" s="37">
        <v>20</v>
      </c>
      <c r="CF42" s="27">
        <f t="shared" si="32"/>
        <v>60</v>
      </c>
      <c r="CG42" s="32">
        <f t="shared" si="33"/>
        <v>2710.2000000000003</v>
      </c>
      <c r="CH42" s="38">
        <v>250</v>
      </c>
      <c r="CI42" s="27">
        <f t="shared" si="34"/>
        <v>750</v>
      </c>
      <c r="CJ42" s="32">
        <f t="shared" si="35"/>
        <v>33877.5</v>
      </c>
      <c r="CK42" s="38">
        <v>100</v>
      </c>
      <c r="CL42" s="27">
        <f t="shared" si="36"/>
        <v>300</v>
      </c>
      <c r="CM42" s="32">
        <f t="shared" si="37"/>
        <v>13551</v>
      </c>
      <c r="CN42" s="34"/>
      <c r="CO42" s="27">
        <f t="shared" si="38"/>
        <v>0</v>
      </c>
      <c r="CP42" s="32">
        <f t="shared" si="39"/>
        <v>0</v>
      </c>
      <c r="CQ42" s="44"/>
      <c r="CR42" s="27">
        <f t="shared" si="40"/>
        <v>0</v>
      </c>
      <c r="CS42" s="32">
        <f t="shared" si="41"/>
        <v>0</v>
      </c>
      <c r="CT42" s="68">
        <v>621</v>
      </c>
    </row>
    <row r="43" spans="1:98">
      <c r="A43" s="19" t="s">
        <v>234</v>
      </c>
      <c r="B43" s="19" t="s">
        <v>33</v>
      </c>
      <c r="C43" s="18" t="s">
        <v>235</v>
      </c>
      <c r="D43" s="21" t="s">
        <v>236</v>
      </c>
      <c r="E43" s="19" t="s">
        <v>237</v>
      </c>
      <c r="F43" s="19" t="s">
        <v>238</v>
      </c>
      <c r="G43" s="18" t="s">
        <v>239</v>
      </c>
      <c r="H43" s="8">
        <v>91509</v>
      </c>
      <c r="I43" s="11">
        <v>8.9700000000000006</v>
      </c>
      <c r="J43" s="10">
        <v>8.9664300000000008</v>
      </c>
      <c r="K43" s="12">
        <v>820509.04287</v>
      </c>
      <c r="L43" s="17">
        <f t="shared" ref="L43:L47" si="44">K43</f>
        <v>820509.04287</v>
      </c>
      <c r="M43" s="9">
        <v>53.58</v>
      </c>
      <c r="N43" s="9" t="s">
        <v>58</v>
      </c>
      <c r="O43" s="9" t="s">
        <v>307</v>
      </c>
      <c r="P43" s="8" t="s">
        <v>405</v>
      </c>
      <c r="Q43" s="8" t="s">
        <v>406</v>
      </c>
      <c r="R43" s="8" t="s">
        <v>407</v>
      </c>
      <c r="S43" s="8" t="s">
        <v>408</v>
      </c>
      <c r="T43" s="8" t="s">
        <v>369</v>
      </c>
      <c r="U43" s="8" t="s">
        <v>497</v>
      </c>
      <c r="V43" s="8" t="s">
        <v>498</v>
      </c>
      <c r="W43" s="13">
        <v>8.9664300000000008</v>
      </c>
      <c r="X43" s="8" t="s">
        <v>73</v>
      </c>
      <c r="Y43" s="13">
        <v>3866</v>
      </c>
      <c r="Z43" s="14">
        <v>0.1</v>
      </c>
      <c r="AA43" s="8" t="s">
        <v>544</v>
      </c>
      <c r="AB43" s="8" t="s">
        <v>36</v>
      </c>
      <c r="AC43" s="15">
        <v>46082</v>
      </c>
      <c r="AD43" s="8">
        <v>182</v>
      </c>
      <c r="AE43" s="8" t="s">
        <v>558</v>
      </c>
      <c r="AF43" s="8">
        <v>50</v>
      </c>
      <c r="AG43" s="8">
        <v>-3.9799331E-2</v>
      </c>
      <c r="AH43" s="33">
        <v>8.9664300000000008</v>
      </c>
      <c r="AI43" s="36">
        <v>728</v>
      </c>
      <c r="AJ43" s="27">
        <f t="shared" si="1"/>
        <v>2184</v>
      </c>
      <c r="AK43" s="28">
        <f t="shared" si="2"/>
        <v>19582.683120000002</v>
      </c>
      <c r="AL43" s="40">
        <v>728</v>
      </c>
      <c r="AM43" s="27">
        <f t="shared" si="3"/>
        <v>2184</v>
      </c>
      <c r="AN43" s="28">
        <f t="shared" si="4"/>
        <v>19582.683120000002</v>
      </c>
      <c r="AO43" s="36">
        <v>1400</v>
      </c>
      <c r="AP43" s="27">
        <f t="shared" si="5"/>
        <v>4200</v>
      </c>
      <c r="AQ43" s="28">
        <f t="shared" si="6"/>
        <v>37659.006000000001</v>
      </c>
      <c r="AR43" s="36">
        <v>0</v>
      </c>
      <c r="AS43" s="27">
        <f t="shared" si="7"/>
        <v>0</v>
      </c>
      <c r="AT43" s="28">
        <f t="shared" si="8"/>
        <v>0</v>
      </c>
      <c r="AU43" s="36">
        <v>0</v>
      </c>
      <c r="AV43" s="27">
        <f t="shared" si="9"/>
        <v>0</v>
      </c>
      <c r="AW43" s="28">
        <f t="shared" si="10"/>
        <v>0</v>
      </c>
      <c r="AX43" s="36">
        <v>0</v>
      </c>
      <c r="AY43" s="27">
        <f t="shared" si="11"/>
        <v>0</v>
      </c>
      <c r="AZ43" s="28">
        <f t="shared" si="12"/>
        <v>0</v>
      </c>
      <c r="BA43" s="36">
        <v>1400</v>
      </c>
      <c r="BB43" s="27">
        <f t="shared" si="13"/>
        <v>4200</v>
      </c>
      <c r="BC43" s="31">
        <f t="shared" si="14"/>
        <v>37659.006000000001</v>
      </c>
      <c r="BD43" s="36">
        <v>0</v>
      </c>
      <c r="BE43" s="27">
        <f t="shared" si="15"/>
        <v>0</v>
      </c>
      <c r="BF43" s="28">
        <f t="shared" si="16"/>
        <v>0</v>
      </c>
      <c r="BG43" s="36">
        <v>2240</v>
      </c>
      <c r="BH43" s="27">
        <f t="shared" si="17"/>
        <v>6720</v>
      </c>
      <c r="BI43" s="28">
        <f t="shared" si="18"/>
        <v>60254.409600000006</v>
      </c>
      <c r="BJ43" s="52">
        <v>2240</v>
      </c>
      <c r="BK43" s="27">
        <f t="shared" si="19"/>
        <v>6720</v>
      </c>
      <c r="BL43" s="28">
        <f t="shared" si="20"/>
        <v>60254.409600000006</v>
      </c>
      <c r="BM43" s="41">
        <v>1400</v>
      </c>
      <c r="BN43" s="27">
        <f t="shared" si="21"/>
        <v>4200</v>
      </c>
      <c r="BO43" s="28">
        <f t="shared" si="22"/>
        <v>37659.006000000001</v>
      </c>
      <c r="BP43" s="41">
        <v>2240</v>
      </c>
      <c r="BQ43" s="27">
        <f t="shared" si="23"/>
        <v>6720</v>
      </c>
      <c r="BR43" s="28">
        <f t="shared" si="24"/>
        <v>60254.409600000006</v>
      </c>
      <c r="BS43" s="34">
        <v>2240</v>
      </c>
      <c r="BT43" s="27">
        <f t="shared" si="25"/>
        <v>6720</v>
      </c>
      <c r="BU43" s="28">
        <f t="shared" si="0"/>
        <v>60254.409600000006</v>
      </c>
      <c r="BV43" s="35">
        <v>2240</v>
      </c>
      <c r="BW43" s="27">
        <f t="shared" si="26"/>
        <v>6720</v>
      </c>
      <c r="BX43" s="28">
        <f t="shared" si="27"/>
        <v>60254.409600000006</v>
      </c>
      <c r="BY43" s="41">
        <v>2240</v>
      </c>
      <c r="BZ43" s="27">
        <f t="shared" si="28"/>
        <v>6720</v>
      </c>
      <c r="CA43" s="32">
        <f t="shared" si="29"/>
        <v>60254.409600000006</v>
      </c>
      <c r="CB43" s="34">
        <v>2912</v>
      </c>
      <c r="CC43" s="27">
        <f t="shared" si="30"/>
        <v>8736</v>
      </c>
      <c r="CD43" s="32">
        <f t="shared" si="31"/>
        <v>78330.732480000006</v>
      </c>
      <c r="CE43" s="37">
        <v>1456</v>
      </c>
      <c r="CF43" s="27">
        <f t="shared" si="32"/>
        <v>4368</v>
      </c>
      <c r="CG43" s="32">
        <f t="shared" si="33"/>
        <v>39165.366240000003</v>
      </c>
      <c r="CH43" s="38"/>
      <c r="CI43" s="27">
        <f t="shared" si="34"/>
        <v>0</v>
      </c>
      <c r="CJ43" s="32">
        <f t="shared" si="35"/>
        <v>0</v>
      </c>
      <c r="CK43" s="38">
        <v>0</v>
      </c>
      <c r="CL43" s="27">
        <f t="shared" si="36"/>
        <v>0</v>
      </c>
      <c r="CM43" s="32">
        <f t="shared" si="37"/>
        <v>0</v>
      </c>
      <c r="CN43" s="34"/>
      <c r="CO43" s="27">
        <f t="shared" si="38"/>
        <v>0</v>
      </c>
      <c r="CP43" s="32">
        <f t="shared" si="39"/>
        <v>0</v>
      </c>
      <c r="CQ43" s="44"/>
      <c r="CR43" s="27">
        <f t="shared" si="40"/>
        <v>0</v>
      </c>
      <c r="CS43" s="32">
        <f t="shared" si="41"/>
        <v>0</v>
      </c>
      <c r="CT43" s="68">
        <v>21117</v>
      </c>
    </row>
    <row r="44" spans="1:98">
      <c r="A44" s="19" t="s">
        <v>240</v>
      </c>
      <c r="B44" s="19" t="s">
        <v>33</v>
      </c>
      <c r="C44" s="18" t="s">
        <v>241</v>
      </c>
      <c r="D44" s="21" t="s">
        <v>242</v>
      </c>
      <c r="E44" s="19" t="s">
        <v>243</v>
      </c>
      <c r="F44" s="19" t="s">
        <v>244</v>
      </c>
      <c r="G44" s="18" t="s">
        <v>56</v>
      </c>
      <c r="H44" s="8">
        <v>3494</v>
      </c>
      <c r="I44" s="11">
        <v>133.92875000000001</v>
      </c>
      <c r="J44" s="75"/>
      <c r="K44" s="76"/>
      <c r="L44" s="78"/>
      <c r="M44" s="77"/>
      <c r="N44" s="9" t="s">
        <v>58</v>
      </c>
      <c r="O44" s="9" t="s">
        <v>310</v>
      </c>
      <c r="P44" s="8" t="s">
        <v>421</v>
      </c>
      <c r="Q44" s="8" t="s">
        <v>422</v>
      </c>
      <c r="R44" s="8" t="s">
        <v>423</v>
      </c>
      <c r="S44" s="8" t="s">
        <v>424</v>
      </c>
      <c r="T44" s="8" t="s">
        <v>369</v>
      </c>
      <c r="U44" s="8" t="s">
        <v>499</v>
      </c>
      <c r="V44" s="8" t="s">
        <v>500</v>
      </c>
      <c r="W44" s="71"/>
      <c r="X44" s="73"/>
      <c r="Y44" s="71"/>
      <c r="Z44" s="72"/>
      <c r="AA44" s="73"/>
      <c r="AB44" s="8" t="s">
        <v>36</v>
      </c>
      <c r="AC44" s="15">
        <v>2958465</v>
      </c>
      <c r="AD44" s="8">
        <v>56</v>
      </c>
      <c r="AE44" s="73"/>
      <c r="AF44" s="73"/>
      <c r="AG44" s="73"/>
      <c r="AH44" s="74"/>
      <c r="AI44" s="36"/>
      <c r="AJ44" s="27">
        <f t="shared" si="1"/>
        <v>0</v>
      </c>
      <c r="AK44" s="28">
        <f t="shared" si="2"/>
        <v>0</v>
      </c>
      <c r="AL44" s="40"/>
      <c r="AM44" s="27">
        <f t="shared" si="3"/>
        <v>0</v>
      </c>
      <c r="AN44" s="28">
        <f t="shared" si="4"/>
        <v>0</v>
      </c>
      <c r="AO44" s="36"/>
      <c r="AP44" s="27">
        <f t="shared" si="5"/>
        <v>0</v>
      </c>
      <c r="AQ44" s="28">
        <f t="shared" si="6"/>
        <v>0</v>
      </c>
      <c r="AR44" s="36"/>
      <c r="AS44" s="27">
        <f t="shared" si="7"/>
        <v>0</v>
      </c>
      <c r="AT44" s="28">
        <f t="shared" si="8"/>
        <v>0</v>
      </c>
      <c r="AU44" s="36"/>
      <c r="AV44" s="27">
        <f t="shared" si="9"/>
        <v>0</v>
      </c>
      <c r="AW44" s="28">
        <f t="shared" si="10"/>
        <v>0</v>
      </c>
      <c r="AX44" s="36">
        <v>224</v>
      </c>
      <c r="AY44" s="27">
        <f t="shared" si="11"/>
        <v>672</v>
      </c>
      <c r="AZ44" s="28">
        <f t="shared" si="12"/>
        <v>0</v>
      </c>
      <c r="BA44" s="36"/>
      <c r="BB44" s="27">
        <f t="shared" si="13"/>
        <v>0</v>
      </c>
      <c r="BC44" s="31">
        <f t="shared" si="14"/>
        <v>0</v>
      </c>
      <c r="BD44" s="36"/>
      <c r="BE44" s="27">
        <f t="shared" si="15"/>
        <v>0</v>
      </c>
      <c r="BF44" s="28">
        <f t="shared" si="16"/>
        <v>0</v>
      </c>
      <c r="BG44" s="36"/>
      <c r="BH44" s="27">
        <f t="shared" si="17"/>
        <v>0</v>
      </c>
      <c r="BI44" s="28">
        <f t="shared" si="18"/>
        <v>0</v>
      </c>
      <c r="BJ44" s="52"/>
      <c r="BK44" s="27">
        <f t="shared" si="19"/>
        <v>0</v>
      </c>
      <c r="BL44" s="28">
        <f t="shared" si="20"/>
        <v>0</v>
      </c>
      <c r="BM44" s="41"/>
      <c r="BN44" s="27">
        <f t="shared" si="21"/>
        <v>0</v>
      </c>
      <c r="BO44" s="28">
        <f t="shared" si="22"/>
        <v>0</v>
      </c>
      <c r="BP44" s="41">
        <v>224</v>
      </c>
      <c r="BQ44" s="27">
        <f t="shared" si="23"/>
        <v>672</v>
      </c>
      <c r="BR44" s="28">
        <f t="shared" si="24"/>
        <v>0</v>
      </c>
      <c r="BS44" s="34">
        <v>224</v>
      </c>
      <c r="BT44" s="27">
        <f t="shared" si="25"/>
        <v>672</v>
      </c>
      <c r="BU44" s="28">
        <f t="shared" si="0"/>
        <v>0</v>
      </c>
      <c r="BV44" s="35">
        <v>224</v>
      </c>
      <c r="BW44" s="27">
        <f t="shared" si="26"/>
        <v>672</v>
      </c>
      <c r="BX44" s="28">
        <f t="shared" si="27"/>
        <v>0</v>
      </c>
      <c r="BY44" s="41"/>
      <c r="BZ44" s="27">
        <f t="shared" si="28"/>
        <v>0</v>
      </c>
      <c r="CA44" s="32">
        <f t="shared" si="29"/>
        <v>0</v>
      </c>
      <c r="CB44" s="34"/>
      <c r="CC44" s="27">
        <f t="shared" si="30"/>
        <v>0</v>
      </c>
      <c r="CD44" s="32">
        <f t="shared" si="31"/>
        <v>0</v>
      </c>
      <c r="CE44" s="37"/>
      <c r="CF44" s="27">
        <f t="shared" si="32"/>
        <v>0</v>
      </c>
      <c r="CG44" s="32">
        <f t="shared" si="33"/>
        <v>0</v>
      </c>
      <c r="CH44" s="38"/>
      <c r="CI44" s="27">
        <f t="shared" si="34"/>
        <v>0</v>
      </c>
      <c r="CJ44" s="32">
        <f t="shared" si="35"/>
        <v>0</v>
      </c>
      <c r="CK44" s="38"/>
      <c r="CL44" s="27">
        <f t="shared" si="36"/>
        <v>0</v>
      </c>
      <c r="CM44" s="32">
        <f t="shared" si="37"/>
        <v>0</v>
      </c>
      <c r="CN44" s="34"/>
      <c r="CO44" s="27">
        <f t="shared" si="38"/>
        <v>0</v>
      </c>
      <c r="CP44" s="32">
        <f t="shared" si="39"/>
        <v>0</v>
      </c>
      <c r="CQ44" s="44"/>
      <c r="CR44" s="27">
        <f t="shared" si="40"/>
        <v>0</v>
      </c>
      <c r="CS44" s="32">
        <f t="shared" si="41"/>
        <v>0</v>
      </c>
      <c r="CT44" s="68">
        <v>806</v>
      </c>
    </row>
    <row r="45" spans="1:98">
      <c r="A45" s="19" t="s">
        <v>245</v>
      </c>
      <c r="B45" s="19" t="s">
        <v>33</v>
      </c>
      <c r="C45" s="18" t="s">
        <v>246</v>
      </c>
      <c r="D45" s="21" t="s">
        <v>247</v>
      </c>
      <c r="E45" s="19" t="s">
        <v>248</v>
      </c>
      <c r="F45" s="19" t="s">
        <v>249</v>
      </c>
      <c r="G45" s="18" t="s">
        <v>123</v>
      </c>
      <c r="H45" s="8">
        <v>51480</v>
      </c>
      <c r="I45" s="11">
        <v>1282.9100000000001</v>
      </c>
      <c r="J45" s="75"/>
      <c r="K45" s="76"/>
      <c r="L45" s="78"/>
      <c r="M45" s="77"/>
      <c r="N45" s="9" t="s">
        <v>322</v>
      </c>
      <c r="O45" s="9" t="s">
        <v>323</v>
      </c>
      <c r="P45" s="8" t="s">
        <v>501</v>
      </c>
      <c r="Q45" s="8" t="s">
        <v>377</v>
      </c>
      <c r="R45" s="8" t="s">
        <v>502</v>
      </c>
      <c r="S45" s="8" t="s">
        <v>503</v>
      </c>
      <c r="T45" s="8" t="s">
        <v>63</v>
      </c>
      <c r="U45" s="8" t="s">
        <v>504</v>
      </c>
      <c r="V45" s="8" t="s">
        <v>505</v>
      </c>
      <c r="W45" s="71"/>
      <c r="X45" s="73"/>
      <c r="Y45" s="71"/>
      <c r="Z45" s="72"/>
      <c r="AA45" s="73"/>
      <c r="AB45" s="8" t="s">
        <v>36</v>
      </c>
      <c r="AC45" s="15">
        <v>49337</v>
      </c>
      <c r="AD45" s="8">
        <v>1</v>
      </c>
      <c r="AE45" s="73"/>
      <c r="AF45" s="73"/>
      <c r="AG45" s="73"/>
      <c r="AH45" s="74"/>
      <c r="AI45" s="36">
        <v>800</v>
      </c>
      <c r="AJ45" s="27">
        <f t="shared" si="1"/>
        <v>2400</v>
      </c>
      <c r="AK45" s="28">
        <f t="shared" si="2"/>
        <v>0</v>
      </c>
      <c r="AL45" s="40">
        <v>500</v>
      </c>
      <c r="AM45" s="27">
        <f t="shared" si="3"/>
        <v>1500</v>
      </c>
      <c r="AN45" s="28">
        <f t="shared" si="4"/>
        <v>0</v>
      </c>
      <c r="AO45" s="36">
        <v>2000</v>
      </c>
      <c r="AP45" s="27">
        <f t="shared" si="5"/>
        <v>6000</v>
      </c>
      <c r="AQ45" s="28">
        <f t="shared" si="6"/>
        <v>0</v>
      </c>
      <c r="AR45" s="36">
        <v>300</v>
      </c>
      <c r="AS45" s="27">
        <f t="shared" si="7"/>
        <v>900</v>
      </c>
      <c r="AT45" s="28">
        <f t="shared" si="8"/>
        <v>0</v>
      </c>
      <c r="AU45" s="36">
        <v>1200</v>
      </c>
      <c r="AV45" s="27">
        <f t="shared" si="9"/>
        <v>3600</v>
      </c>
      <c r="AW45" s="28">
        <f t="shared" si="10"/>
        <v>0</v>
      </c>
      <c r="AX45" s="36">
        <v>2400</v>
      </c>
      <c r="AY45" s="27">
        <f t="shared" si="11"/>
        <v>7200</v>
      </c>
      <c r="AZ45" s="28">
        <f t="shared" si="12"/>
        <v>0</v>
      </c>
      <c r="BA45" s="36">
        <v>600</v>
      </c>
      <c r="BB45" s="27">
        <f t="shared" si="13"/>
        <v>1800</v>
      </c>
      <c r="BC45" s="31">
        <f t="shared" si="14"/>
        <v>0</v>
      </c>
      <c r="BD45" s="36">
        <v>800</v>
      </c>
      <c r="BE45" s="27">
        <f t="shared" si="15"/>
        <v>2400</v>
      </c>
      <c r="BF45" s="28">
        <f t="shared" si="16"/>
        <v>0</v>
      </c>
      <c r="BG45" s="36">
        <v>800</v>
      </c>
      <c r="BH45" s="27">
        <f t="shared" si="17"/>
        <v>2400</v>
      </c>
      <c r="BI45" s="28">
        <f t="shared" si="18"/>
        <v>0</v>
      </c>
      <c r="BJ45" s="52">
        <v>500</v>
      </c>
      <c r="BK45" s="27">
        <f t="shared" si="19"/>
        <v>1500</v>
      </c>
      <c r="BL45" s="28">
        <f t="shared" si="20"/>
        <v>0</v>
      </c>
      <c r="BM45" s="41">
        <v>500</v>
      </c>
      <c r="BN45" s="27">
        <f t="shared" si="21"/>
        <v>1500</v>
      </c>
      <c r="BO45" s="28">
        <f t="shared" si="22"/>
        <v>0</v>
      </c>
      <c r="BP45" s="41">
        <v>300</v>
      </c>
      <c r="BQ45" s="27">
        <f t="shared" si="23"/>
        <v>900</v>
      </c>
      <c r="BR45" s="28">
        <f t="shared" si="24"/>
        <v>0</v>
      </c>
      <c r="BS45" s="34">
        <v>600</v>
      </c>
      <c r="BT45" s="27">
        <f t="shared" si="25"/>
        <v>1800</v>
      </c>
      <c r="BU45" s="28">
        <f t="shared" si="0"/>
        <v>0</v>
      </c>
      <c r="BV45" s="35">
        <v>400</v>
      </c>
      <c r="BW45" s="27">
        <f>TRUNC((BV45/12*36),0)</f>
        <v>1200</v>
      </c>
      <c r="BX45" s="28">
        <f>BW45*AH45</f>
        <v>0</v>
      </c>
      <c r="BY45" s="41">
        <v>300</v>
      </c>
      <c r="BZ45" s="27">
        <f t="shared" si="28"/>
        <v>900</v>
      </c>
      <c r="CA45" s="32">
        <f t="shared" si="29"/>
        <v>0</v>
      </c>
      <c r="CB45" s="34">
        <v>700</v>
      </c>
      <c r="CC45" s="27">
        <f t="shared" si="30"/>
        <v>2100</v>
      </c>
      <c r="CD45" s="32">
        <f t="shared" si="31"/>
        <v>0</v>
      </c>
      <c r="CE45" s="37">
        <v>500</v>
      </c>
      <c r="CF45" s="27">
        <f t="shared" si="32"/>
        <v>1500</v>
      </c>
      <c r="CG45" s="32">
        <f t="shared" si="33"/>
        <v>0</v>
      </c>
      <c r="CH45" s="38"/>
      <c r="CI45" s="27">
        <f t="shared" si="34"/>
        <v>0</v>
      </c>
      <c r="CJ45" s="32">
        <f t="shared" si="35"/>
        <v>0</v>
      </c>
      <c r="CK45" s="38"/>
      <c r="CL45" s="27">
        <f t="shared" si="36"/>
        <v>0</v>
      </c>
      <c r="CM45" s="32">
        <f t="shared" si="37"/>
        <v>0</v>
      </c>
      <c r="CN45" s="34"/>
      <c r="CO45" s="27">
        <f t="shared" si="38"/>
        <v>0</v>
      </c>
      <c r="CP45" s="32">
        <f t="shared" si="39"/>
        <v>0</v>
      </c>
      <c r="CQ45" s="44"/>
      <c r="CR45" s="27">
        <f t="shared" si="40"/>
        <v>0</v>
      </c>
      <c r="CS45" s="32">
        <f t="shared" si="41"/>
        <v>0</v>
      </c>
      <c r="CT45" s="68">
        <v>11880</v>
      </c>
    </row>
    <row r="46" spans="1:98">
      <c r="A46" s="19" t="s">
        <v>250</v>
      </c>
      <c r="B46" s="19" t="s">
        <v>33</v>
      </c>
      <c r="C46" s="18" t="s">
        <v>251</v>
      </c>
      <c r="D46" s="21" t="s">
        <v>252</v>
      </c>
      <c r="E46" s="19" t="s">
        <v>253</v>
      </c>
      <c r="F46" s="19" t="s">
        <v>254</v>
      </c>
      <c r="G46" s="18" t="s">
        <v>255</v>
      </c>
      <c r="H46" s="8">
        <v>209898</v>
      </c>
      <c r="I46" s="11">
        <v>3.38706</v>
      </c>
      <c r="J46" s="10">
        <v>3.3870399999999998</v>
      </c>
      <c r="K46" s="12">
        <v>710932.92191999999</v>
      </c>
      <c r="L46" s="17">
        <f t="shared" si="44"/>
        <v>710932.92191999999</v>
      </c>
      <c r="M46" s="9">
        <v>60.81</v>
      </c>
      <c r="N46" s="9" t="s">
        <v>324</v>
      </c>
      <c r="O46" s="9" t="s">
        <v>325</v>
      </c>
      <c r="P46" s="8" t="s">
        <v>506</v>
      </c>
      <c r="Q46" s="8" t="s">
        <v>507</v>
      </c>
      <c r="R46" s="8" t="s">
        <v>508</v>
      </c>
      <c r="S46" s="8" t="s">
        <v>509</v>
      </c>
      <c r="T46" s="8" t="s">
        <v>510</v>
      </c>
      <c r="U46" s="8" t="s">
        <v>511</v>
      </c>
      <c r="V46" s="8" t="s">
        <v>512</v>
      </c>
      <c r="W46" s="13">
        <v>3.3870399999999998</v>
      </c>
      <c r="X46" s="8" t="s">
        <v>33</v>
      </c>
      <c r="Y46" s="13">
        <v>1711.23</v>
      </c>
      <c r="Z46" s="14">
        <v>0.1</v>
      </c>
      <c r="AA46" s="8" t="s">
        <v>76</v>
      </c>
      <c r="AB46" s="8" t="s">
        <v>36</v>
      </c>
      <c r="AC46" s="15">
        <v>43381</v>
      </c>
      <c r="AD46" s="8">
        <v>180</v>
      </c>
      <c r="AE46" s="8" t="s">
        <v>559</v>
      </c>
      <c r="AF46" s="8">
        <v>5.9000000000000003E-4</v>
      </c>
      <c r="AG46" s="8">
        <v>-5.9049899999999997E-4</v>
      </c>
      <c r="AH46" s="33">
        <v>3.3870399999999998</v>
      </c>
      <c r="AI46" s="57">
        <v>2340</v>
      </c>
      <c r="AJ46" s="27">
        <f t="shared" si="1"/>
        <v>7020</v>
      </c>
      <c r="AK46" s="28">
        <f t="shared" si="2"/>
        <v>23777.020799999998</v>
      </c>
      <c r="AL46" s="40">
        <v>2340</v>
      </c>
      <c r="AM46" s="27">
        <f t="shared" si="3"/>
        <v>7020</v>
      </c>
      <c r="AN46" s="28">
        <f t="shared" si="4"/>
        <v>23777.020799999998</v>
      </c>
      <c r="AO46" s="36">
        <v>9900</v>
      </c>
      <c r="AP46" s="27">
        <f t="shared" si="5"/>
        <v>29700</v>
      </c>
      <c r="AQ46" s="28">
        <f t="shared" si="6"/>
        <v>100595.08799999999</v>
      </c>
      <c r="AR46" s="36">
        <v>2340</v>
      </c>
      <c r="AS46" s="27">
        <f t="shared" si="7"/>
        <v>7020</v>
      </c>
      <c r="AT46" s="28">
        <f t="shared" si="8"/>
        <v>23777.020799999998</v>
      </c>
      <c r="AU46" s="36">
        <v>7920</v>
      </c>
      <c r="AV46" s="27">
        <f t="shared" si="9"/>
        <v>23760</v>
      </c>
      <c r="AW46" s="28">
        <f t="shared" si="10"/>
        <v>80476.070399999997</v>
      </c>
      <c r="AX46" s="36">
        <v>16200</v>
      </c>
      <c r="AY46" s="27">
        <f t="shared" si="11"/>
        <v>48600</v>
      </c>
      <c r="AZ46" s="28">
        <f t="shared" si="12"/>
        <v>164610.144</v>
      </c>
      <c r="BA46" s="36">
        <v>2340</v>
      </c>
      <c r="BB46" s="27">
        <f t="shared" si="13"/>
        <v>7020</v>
      </c>
      <c r="BC46" s="31">
        <f t="shared" si="14"/>
        <v>23777.020799999998</v>
      </c>
      <c r="BD46" s="36">
        <v>2340</v>
      </c>
      <c r="BE46" s="27">
        <f t="shared" si="15"/>
        <v>7020</v>
      </c>
      <c r="BF46" s="28">
        <f t="shared" si="16"/>
        <v>23777.020799999998</v>
      </c>
      <c r="BG46" s="36">
        <v>2340</v>
      </c>
      <c r="BH46" s="27">
        <f t="shared" si="17"/>
        <v>7020</v>
      </c>
      <c r="BI46" s="28">
        <f t="shared" si="18"/>
        <v>23777.020799999998</v>
      </c>
      <c r="BJ46" s="52">
        <v>360</v>
      </c>
      <c r="BK46" s="27">
        <f t="shared" si="19"/>
        <v>1080</v>
      </c>
      <c r="BL46" s="28">
        <f t="shared" si="20"/>
        <v>3658.0031999999997</v>
      </c>
      <c r="BM46" s="41">
        <v>360</v>
      </c>
      <c r="BN46" s="27">
        <f t="shared" si="21"/>
        <v>1080</v>
      </c>
      <c r="BO46" s="28">
        <f t="shared" si="22"/>
        <v>3658.0031999999997</v>
      </c>
      <c r="BP46" s="41">
        <v>1080</v>
      </c>
      <c r="BQ46" s="27">
        <f t="shared" si="23"/>
        <v>3240</v>
      </c>
      <c r="BR46" s="28">
        <f t="shared" si="24"/>
        <v>10974.009599999999</v>
      </c>
      <c r="BS46" s="34">
        <v>1080</v>
      </c>
      <c r="BT46" s="27">
        <f t="shared" si="25"/>
        <v>3240</v>
      </c>
      <c r="BU46" s="28">
        <f t="shared" si="0"/>
        <v>10974.009599999999</v>
      </c>
      <c r="BV46" s="35">
        <v>720</v>
      </c>
      <c r="BW46" s="27">
        <f t="shared" si="26"/>
        <v>2160</v>
      </c>
      <c r="BX46" s="28">
        <f t="shared" si="27"/>
        <v>7316.0063999999993</v>
      </c>
      <c r="BY46" s="41">
        <v>1080</v>
      </c>
      <c r="BZ46" s="27">
        <f t="shared" si="28"/>
        <v>3240</v>
      </c>
      <c r="CA46" s="32">
        <f t="shared" si="29"/>
        <v>10974.009599999999</v>
      </c>
      <c r="CB46" s="34">
        <v>720</v>
      </c>
      <c r="CC46" s="27">
        <f t="shared" si="30"/>
        <v>2160</v>
      </c>
      <c r="CD46" s="32">
        <f t="shared" si="31"/>
        <v>7316.0063999999993</v>
      </c>
      <c r="CE46" s="37">
        <v>360</v>
      </c>
      <c r="CF46" s="27">
        <f t="shared" si="32"/>
        <v>1080</v>
      </c>
      <c r="CG46" s="32">
        <f t="shared" si="33"/>
        <v>3658.0031999999997</v>
      </c>
      <c r="CH46" s="38"/>
      <c r="CI46" s="27">
        <f t="shared" si="34"/>
        <v>0</v>
      </c>
      <c r="CJ46" s="32">
        <f t="shared" si="35"/>
        <v>0</v>
      </c>
      <c r="CK46" s="38">
        <v>0</v>
      </c>
      <c r="CL46" s="27">
        <f t="shared" si="36"/>
        <v>0</v>
      </c>
      <c r="CM46" s="32">
        <f t="shared" si="37"/>
        <v>0</v>
      </c>
      <c r="CN46" s="34"/>
      <c r="CO46" s="27">
        <f t="shared" si="38"/>
        <v>0</v>
      </c>
      <c r="CP46" s="32">
        <f t="shared" si="39"/>
        <v>0</v>
      </c>
      <c r="CQ46" s="44"/>
      <c r="CR46" s="27">
        <f t="shared" si="40"/>
        <v>0</v>
      </c>
      <c r="CS46" s="32">
        <f t="shared" si="41"/>
        <v>0</v>
      </c>
      <c r="CT46" s="68">
        <v>48438</v>
      </c>
    </row>
    <row r="47" spans="1:98">
      <c r="A47" s="19" t="s">
        <v>256</v>
      </c>
      <c r="B47" s="19" t="s">
        <v>33</v>
      </c>
      <c r="C47" s="18" t="s">
        <v>257</v>
      </c>
      <c r="D47" s="21" t="s">
        <v>258</v>
      </c>
      <c r="E47" s="19" t="s">
        <v>259</v>
      </c>
      <c r="F47" s="19" t="s">
        <v>260</v>
      </c>
      <c r="G47" s="18" t="s">
        <v>261</v>
      </c>
      <c r="H47" s="8">
        <v>84240</v>
      </c>
      <c r="I47" s="11">
        <v>33.5</v>
      </c>
      <c r="J47" s="10">
        <v>33.5</v>
      </c>
      <c r="K47" s="12">
        <v>2822040</v>
      </c>
      <c r="L47" s="17">
        <f t="shared" si="44"/>
        <v>2822040</v>
      </c>
      <c r="M47" s="9">
        <v>55.344000000000001</v>
      </c>
      <c r="N47" s="9" t="s">
        <v>326</v>
      </c>
      <c r="O47" s="9" t="s">
        <v>327</v>
      </c>
      <c r="P47" s="8" t="s">
        <v>513</v>
      </c>
      <c r="Q47" s="8" t="s">
        <v>514</v>
      </c>
      <c r="R47" s="8" t="s">
        <v>515</v>
      </c>
      <c r="S47" s="8" t="s">
        <v>516</v>
      </c>
      <c r="T47" s="8" t="s">
        <v>369</v>
      </c>
      <c r="U47" s="8" t="s">
        <v>517</v>
      </c>
      <c r="V47" s="8" t="s">
        <v>518</v>
      </c>
      <c r="W47" s="13">
        <v>33.5</v>
      </c>
      <c r="X47" s="8" t="s">
        <v>73</v>
      </c>
      <c r="Y47" s="13">
        <v>4951.24</v>
      </c>
      <c r="Z47" s="14">
        <v>0.1</v>
      </c>
      <c r="AA47" s="8" t="s">
        <v>34</v>
      </c>
      <c r="AB47" s="8" t="s">
        <v>36</v>
      </c>
      <c r="AC47" s="15">
        <v>45719</v>
      </c>
      <c r="AD47" s="8">
        <v>60</v>
      </c>
      <c r="AE47" s="8" t="s">
        <v>560</v>
      </c>
      <c r="AF47" s="8">
        <v>0</v>
      </c>
      <c r="AG47" s="8">
        <v>0</v>
      </c>
      <c r="AH47" s="33">
        <v>33.5</v>
      </c>
      <c r="AI47" s="57"/>
      <c r="AJ47" s="27">
        <f t="shared" si="1"/>
        <v>0</v>
      </c>
      <c r="AK47" s="28">
        <f t="shared" si="2"/>
        <v>0</v>
      </c>
      <c r="AL47" s="40"/>
      <c r="AM47" s="27">
        <f t="shared" si="3"/>
        <v>0</v>
      </c>
      <c r="AN47" s="28">
        <f t="shared" si="4"/>
        <v>0</v>
      </c>
      <c r="AO47" s="36"/>
      <c r="AP47" s="27">
        <f t="shared" si="5"/>
        <v>0</v>
      </c>
      <c r="AQ47" s="28">
        <f t="shared" si="6"/>
        <v>0</v>
      </c>
      <c r="AR47" s="36"/>
      <c r="AS47" s="27">
        <f t="shared" si="7"/>
        <v>0</v>
      </c>
      <c r="AT47" s="28">
        <f t="shared" si="8"/>
        <v>0</v>
      </c>
      <c r="AU47" s="36"/>
      <c r="AV47" s="27">
        <f t="shared" si="9"/>
        <v>0</v>
      </c>
      <c r="AW47" s="28">
        <f t="shared" si="10"/>
        <v>0</v>
      </c>
      <c r="AX47" s="36"/>
      <c r="AY47" s="27">
        <f t="shared" si="11"/>
        <v>0</v>
      </c>
      <c r="AZ47" s="28">
        <f t="shared" si="12"/>
        <v>0</v>
      </c>
      <c r="BA47" s="36">
        <v>1440</v>
      </c>
      <c r="BB47" s="27">
        <f t="shared" si="13"/>
        <v>4320</v>
      </c>
      <c r="BC47" s="31">
        <f t="shared" si="14"/>
        <v>144720</v>
      </c>
      <c r="BD47" s="36">
        <v>1440</v>
      </c>
      <c r="BE47" s="27">
        <f t="shared" si="15"/>
        <v>4320</v>
      </c>
      <c r="BF47" s="28">
        <f t="shared" si="16"/>
        <v>144720</v>
      </c>
      <c r="BG47" s="36">
        <v>1440</v>
      </c>
      <c r="BH47" s="27">
        <f t="shared" si="17"/>
        <v>4320</v>
      </c>
      <c r="BI47" s="28">
        <f t="shared" si="18"/>
        <v>144720</v>
      </c>
      <c r="BJ47" s="52">
        <v>1440</v>
      </c>
      <c r="BK47" s="27">
        <f t="shared" si="19"/>
        <v>4320</v>
      </c>
      <c r="BL47" s="28">
        <f t="shared" si="20"/>
        <v>144720</v>
      </c>
      <c r="BM47" s="41">
        <v>2880</v>
      </c>
      <c r="BN47" s="27">
        <f t="shared" si="21"/>
        <v>8640</v>
      </c>
      <c r="BO47" s="28">
        <f t="shared" si="22"/>
        <v>289440</v>
      </c>
      <c r="BP47" s="41">
        <v>1440</v>
      </c>
      <c r="BQ47" s="27">
        <f t="shared" si="23"/>
        <v>4320</v>
      </c>
      <c r="BR47" s="28">
        <f t="shared" si="24"/>
        <v>144720</v>
      </c>
      <c r="BS47" s="34">
        <v>4320</v>
      </c>
      <c r="BT47" s="27">
        <f t="shared" si="25"/>
        <v>12960</v>
      </c>
      <c r="BU47" s="28">
        <f t="shared" si="0"/>
        <v>434160</v>
      </c>
      <c r="BV47" s="35"/>
      <c r="BW47" s="27">
        <f t="shared" si="26"/>
        <v>0</v>
      </c>
      <c r="BX47" s="28">
        <f t="shared" si="27"/>
        <v>0</v>
      </c>
      <c r="BY47" s="41">
        <v>2880</v>
      </c>
      <c r="BZ47" s="27">
        <f t="shared" si="28"/>
        <v>8640</v>
      </c>
      <c r="CA47" s="32">
        <f t="shared" si="29"/>
        <v>289440</v>
      </c>
      <c r="CB47" s="34">
        <v>2880</v>
      </c>
      <c r="CC47" s="27">
        <f t="shared" si="30"/>
        <v>8640</v>
      </c>
      <c r="CD47" s="32">
        <f t="shared" si="31"/>
        <v>289440</v>
      </c>
      <c r="CE47" s="37">
        <v>1440</v>
      </c>
      <c r="CF47" s="27">
        <f t="shared" si="32"/>
        <v>4320</v>
      </c>
      <c r="CG47" s="32">
        <f t="shared" si="33"/>
        <v>144720</v>
      </c>
      <c r="CH47" s="38"/>
      <c r="CI47" s="27">
        <f t="shared" si="34"/>
        <v>0</v>
      </c>
      <c r="CJ47" s="32">
        <f t="shared" si="35"/>
        <v>0</v>
      </c>
      <c r="CK47" s="38"/>
      <c r="CL47" s="27">
        <f t="shared" si="36"/>
        <v>0</v>
      </c>
      <c r="CM47" s="32">
        <f t="shared" si="37"/>
        <v>0</v>
      </c>
      <c r="CN47" s="34"/>
      <c r="CO47" s="27">
        <f t="shared" si="38"/>
        <v>0</v>
      </c>
      <c r="CP47" s="32">
        <f t="shared" si="39"/>
        <v>0</v>
      </c>
      <c r="CQ47" s="44"/>
      <c r="CR47" s="27">
        <f t="shared" si="40"/>
        <v>0</v>
      </c>
      <c r="CS47" s="32">
        <f t="shared" si="41"/>
        <v>0</v>
      </c>
      <c r="CT47" s="68">
        <v>19440</v>
      </c>
    </row>
    <row r="48" spans="1:98">
      <c r="A48" s="19" t="s">
        <v>262</v>
      </c>
      <c r="B48" s="19" t="s">
        <v>33</v>
      </c>
      <c r="C48" s="18" t="s">
        <v>263</v>
      </c>
      <c r="D48" s="21" t="s">
        <v>264</v>
      </c>
      <c r="E48" s="19" t="s">
        <v>265</v>
      </c>
      <c r="F48" s="19" t="s">
        <v>266</v>
      </c>
      <c r="G48" s="18" t="s">
        <v>267</v>
      </c>
      <c r="H48" s="8">
        <v>5710</v>
      </c>
      <c r="I48" s="11">
        <v>386.74</v>
      </c>
      <c r="J48" s="75"/>
      <c r="K48" s="76"/>
      <c r="L48" s="78"/>
      <c r="M48" s="77"/>
      <c r="N48" s="9" t="s">
        <v>328</v>
      </c>
      <c r="O48" s="9" t="s">
        <v>329</v>
      </c>
      <c r="P48" s="8" t="s">
        <v>519</v>
      </c>
      <c r="Q48" s="8" t="s">
        <v>520</v>
      </c>
      <c r="R48" s="8" t="s">
        <v>521</v>
      </c>
      <c r="S48" s="8" t="s">
        <v>522</v>
      </c>
      <c r="T48" s="8" t="s">
        <v>63</v>
      </c>
      <c r="U48" s="8" t="s">
        <v>523</v>
      </c>
      <c r="V48" s="8" t="s">
        <v>524</v>
      </c>
      <c r="W48" s="71"/>
      <c r="X48" s="73"/>
      <c r="Y48" s="71"/>
      <c r="Z48" s="72"/>
      <c r="AA48" s="73"/>
      <c r="AB48" s="8" t="s">
        <v>36</v>
      </c>
      <c r="AC48" s="15">
        <v>47564</v>
      </c>
      <c r="AD48" s="8">
        <v>3</v>
      </c>
      <c r="AE48" s="73"/>
      <c r="AF48" s="73"/>
      <c r="AG48" s="73"/>
      <c r="AH48" s="74"/>
      <c r="AI48" s="57">
        <v>126</v>
      </c>
      <c r="AJ48" s="27">
        <f t="shared" si="1"/>
        <v>378</v>
      </c>
      <c r="AK48" s="28">
        <f t="shared" si="2"/>
        <v>0</v>
      </c>
      <c r="AL48" s="40">
        <v>75.336111229218929</v>
      </c>
      <c r="AM48" s="27">
        <f t="shared" si="3"/>
        <v>226</v>
      </c>
      <c r="AN48" s="28">
        <f t="shared" si="4"/>
        <v>0</v>
      </c>
      <c r="AO48" s="36">
        <v>36</v>
      </c>
      <c r="AP48" s="27">
        <f t="shared" si="5"/>
        <v>108</v>
      </c>
      <c r="AQ48" s="28">
        <f t="shared" si="6"/>
        <v>0</v>
      </c>
      <c r="AR48" s="36">
        <v>36</v>
      </c>
      <c r="AS48" s="27">
        <f t="shared" si="7"/>
        <v>108</v>
      </c>
      <c r="AT48" s="28">
        <f t="shared" si="8"/>
        <v>0</v>
      </c>
      <c r="AU48" s="36">
        <v>21</v>
      </c>
      <c r="AV48" s="27">
        <f t="shared" si="9"/>
        <v>63</v>
      </c>
      <c r="AW48" s="28">
        <f t="shared" si="10"/>
        <v>0</v>
      </c>
      <c r="AX48" s="36">
        <v>12</v>
      </c>
      <c r="AY48" s="27">
        <f t="shared" si="11"/>
        <v>36</v>
      </c>
      <c r="AZ48" s="28">
        <f t="shared" si="12"/>
        <v>0</v>
      </c>
      <c r="BA48" s="36">
        <v>105</v>
      </c>
      <c r="BB48" s="27">
        <f t="shared" si="13"/>
        <v>315</v>
      </c>
      <c r="BC48" s="31">
        <f t="shared" si="14"/>
        <v>0</v>
      </c>
      <c r="BD48" s="36">
        <v>120</v>
      </c>
      <c r="BE48" s="27">
        <f t="shared" si="15"/>
        <v>360</v>
      </c>
      <c r="BF48" s="28">
        <f t="shared" si="16"/>
        <v>0</v>
      </c>
      <c r="BG48" s="36">
        <v>126</v>
      </c>
      <c r="BH48" s="27">
        <f t="shared" si="17"/>
        <v>378</v>
      </c>
      <c r="BI48" s="28">
        <f t="shared" si="18"/>
        <v>0</v>
      </c>
      <c r="BJ48" s="52">
        <v>84</v>
      </c>
      <c r="BK48" s="27">
        <f t="shared" si="19"/>
        <v>252</v>
      </c>
      <c r="BL48" s="28">
        <f t="shared" si="20"/>
        <v>0</v>
      </c>
      <c r="BM48" s="41">
        <v>105</v>
      </c>
      <c r="BN48" s="27">
        <f t="shared" si="21"/>
        <v>315</v>
      </c>
      <c r="BO48" s="28">
        <f t="shared" si="22"/>
        <v>0</v>
      </c>
      <c r="BP48" s="41">
        <v>105</v>
      </c>
      <c r="BQ48" s="27">
        <f t="shared" si="23"/>
        <v>315</v>
      </c>
      <c r="BR48" s="28">
        <f t="shared" si="24"/>
        <v>0</v>
      </c>
      <c r="BS48" s="34">
        <v>105</v>
      </c>
      <c r="BT48" s="27">
        <f t="shared" si="25"/>
        <v>315</v>
      </c>
      <c r="BU48" s="28">
        <f t="shared" si="0"/>
        <v>0</v>
      </c>
      <c r="BV48" s="35">
        <v>105</v>
      </c>
      <c r="BW48" s="27">
        <f t="shared" si="26"/>
        <v>315</v>
      </c>
      <c r="BX48" s="28">
        <f t="shared" si="27"/>
        <v>0</v>
      </c>
      <c r="BY48" s="41">
        <v>81</v>
      </c>
      <c r="BZ48" s="27">
        <f t="shared" si="28"/>
        <v>243</v>
      </c>
      <c r="CA48" s="32">
        <f t="shared" si="29"/>
        <v>0</v>
      </c>
      <c r="CB48" s="34">
        <v>105</v>
      </c>
      <c r="CC48" s="27">
        <f t="shared" si="30"/>
        <v>315</v>
      </c>
      <c r="CD48" s="32">
        <f t="shared" si="31"/>
        <v>0</v>
      </c>
      <c r="CE48" s="37">
        <v>75</v>
      </c>
      <c r="CF48" s="27">
        <f t="shared" si="32"/>
        <v>225</v>
      </c>
      <c r="CG48" s="32">
        <f t="shared" si="33"/>
        <v>0</v>
      </c>
      <c r="CH48" s="38">
        <v>30</v>
      </c>
      <c r="CI48" s="27">
        <f t="shared" si="34"/>
        <v>90</v>
      </c>
      <c r="CJ48" s="32">
        <f t="shared" si="35"/>
        <v>0</v>
      </c>
      <c r="CK48" s="38">
        <v>12</v>
      </c>
      <c r="CL48" s="27">
        <f t="shared" si="36"/>
        <v>36</v>
      </c>
      <c r="CM48" s="32">
        <f t="shared" si="37"/>
        <v>0</v>
      </c>
      <c r="CN48" s="34"/>
      <c r="CO48" s="27">
        <f t="shared" si="38"/>
        <v>0</v>
      </c>
      <c r="CP48" s="32">
        <f t="shared" si="39"/>
        <v>0</v>
      </c>
      <c r="CQ48" s="44"/>
      <c r="CR48" s="27">
        <f t="shared" si="40"/>
        <v>0</v>
      </c>
      <c r="CS48" s="32">
        <f t="shared" si="41"/>
        <v>0</v>
      </c>
      <c r="CT48" s="68">
        <v>1317</v>
      </c>
    </row>
    <row r="49" spans="1:99">
      <c r="A49" s="19" t="s">
        <v>268</v>
      </c>
      <c r="B49" s="19" t="s">
        <v>33</v>
      </c>
      <c r="C49" s="87" t="s">
        <v>269</v>
      </c>
      <c r="D49" s="21" t="s">
        <v>270</v>
      </c>
      <c r="E49" s="19" t="s">
        <v>271</v>
      </c>
      <c r="F49" s="19" t="s">
        <v>272</v>
      </c>
      <c r="G49" s="18" t="s">
        <v>273</v>
      </c>
      <c r="H49" s="8">
        <v>61854</v>
      </c>
      <c r="I49" s="11">
        <v>6.3E-2</v>
      </c>
      <c r="J49" s="10">
        <v>4.6670000000000003E-2</v>
      </c>
      <c r="K49" s="12">
        <v>2886.7261800000001</v>
      </c>
      <c r="L49" s="92">
        <f>SUM(K49:K50)</f>
        <v>37971.34029</v>
      </c>
      <c r="M49" s="9">
        <v>25.53</v>
      </c>
      <c r="N49" s="9" t="s">
        <v>330</v>
      </c>
      <c r="O49" s="9" t="s">
        <v>331</v>
      </c>
      <c r="P49" s="8" t="s">
        <v>525</v>
      </c>
      <c r="Q49" s="8" t="s">
        <v>526</v>
      </c>
      <c r="R49" s="8" t="s">
        <v>527</v>
      </c>
      <c r="S49" s="8" t="s">
        <v>528</v>
      </c>
      <c r="T49" s="8" t="s">
        <v>529</v>
      </c>
      <c r="U49" s="8" t="s">
        <v>271</v>
      </c>
      <c r="V49" s="8" t="s">
        <v>530</v>
      </c>
      <c r="W49" s="13">
        <v>6267</v>
      </c>
      <c r="X49" s="8" t="s">
        <v>33</v>
      </c>
      <c r="Y49" s="13">
        <v>1.55</v>
      </c>
      <c r="Z49" s="14">
        <v>0.1</v>
      </c>
      <c r="AA49" s="8" t="s">
        <v>34</v>
      </c>
      <c r="AB49" s="8" t="s">
        <v>36</v>
      </c>
      <c r="AC49" s="15">
        <v>73414</v>
      </c>
      <c r="AD49" s="8">
        <v>15</v>
      </c>
      <c r="AE49" s="8"/>
      <c r="AF49" s="8">
        <v>25.920490000000001</v>
      </c>
      <c r="AG49" s="8">
        <v>-25.302805501999998</v>
      </c>
      <c r="AH49" s="33">
        <v>4.6670000000000003E-2</v>
      </c>
      <c r="AI49" s="36">
        <v>5000</v>
      </c>
      <c r="AJ49" s="27">
        <f t="shared" si="1"/>
        <v>15000</v>
      </c>
      <c r="AK49" s="28">
        <f t="shared" si="2"/>
        <v>700.05000000000007</v>
      </c>
      <c r="AL49" s="40"/>
      <c r="AM49" s="27">
        <f t="shared" si="3"/>
        <v>0</v>
      </c>
      <c r="AN49" s="28">
        <f t="shared" si="4"/>
        <v>0</v>
      </c>
      <c r="AO49" s="36">
        <v>450</v>
      </c>
      <c r="AP49" s="27">
        <f t="shared" si="5"/>
        <v>1350</v>
      </c>
      <c r="AQ49" s="28">
        <f t="shared" si="6"/>
        <v>63.004500000000007</v>
      </c>
      <c r="AR49" s="36">
        <v>150</v>
      </c>
      <c r="AS49" s="27">
        <f t="shared" si="7"/>
        <v>450</v>
      </c>
      <c r="AT49" s="28">
        <f t="shared" si="8"/>
        <v>21.0015</v>
      </c>
      <c r="AU49" s="36"/>
      <c r="AV49" s="27">
        <f t="shared" si="9"/>
        <v>0</v>
      </c>
      <c r="AW49" s="28">
        <f t="shared" si="10"/>
        <v>0</v>
      </c>
      <c r="AX49" s="36">
        <v>525</v>
      </c>
      <c r="AY49" s="27">
        <f t="shared" si="11"/>
        <v>1575</v>
      </c>
      <c r="AZ49" s="28">
        <f t="shared" si="12"/>
        <v>73.505250000000004</v>
      </c>
      <c r="BA49" s="36"/>
      <c r="BB49" s="27">
        <f t="shared" si="13"/>
        <v>0</v>
      </c>
      <c r="BC49" s="31">
        <f t="shared" si="14"/>
        <v>0</v>
      </c>
      <c r="BD49" s="36"/>
      <c r="BE49" s="27">
        <f t="shared" si="15"/>
        <v>0</v>
      </c>
      <c r="BF49" s="28">
        <f t="shared" si="16"/>
        <v>0</v>
      </c>
      <c r="BG49" s="36">
        <v>6000</v>
      </c>
      <c r="BH49" s="27">
        <f t="shared" si="17"/>
        <v>18000</v>
      </c>
      <c r="BI49" s="28">
        <f t="shared" si="18"/>
        <v>840.06000000000006</v>
      </c>
      <c r="BJ49" s="52"/>
      <c r="BK49" s="27">
        <f t="shared" si="19"/>
        <v>0</v>
      </c>
      <c r="BL49" s="28">
        <f t="shared" si="20"/>
        <v>0</v>
      </c>
      <c r="BM49" s="41"/>
      <c r="BN49" s="27">
        <f t="shared" si="21"/>
        <v>0</v>
      </c>
      <c r="BO49" s="28">
        <f t="shared" si="22"/>
        <v>0</v>
      </c>
      <c r="BP49" s="41">
        <v>975</v>
      </c>
      <c r="BQ49" s="27">
        <f t="shared" si="23"/>
        <v>2925</v>
      </c>
      <c r="BR49" s="28">
        <f t="shared" si="24"/>
        <v>136.50975</v>
      </c>
      <c r="BS49" s="34">
        <v>600</v>
      </c>
      <c r="BT49" s="27">
        <f t="shared" si="25"/>
        <v>1800</v>
      </c>
      <c r="BU49" s="28">
        <f t="shared" si="0"/>
        <v>84.006</v>
      </c>
      <c r="BV49" s="35">
        <v>360</v>
      </c>
      <c r="BW49" s="27">
        <f t="shared" si="26"/>
        <v>1080</v>
      </c>
      <c r="BX49" s="28">
        <f t="shared" si="27"/>
        <v>50.403600000000004</v>
      </c>
      <c r="BY49" s="41"/>
      <c r="BZ49" s="27">
        <f t="shared" si="28"/>
        <v>0</v>
      </c>
      <c r="CA49" s="32">
        <f t="shared" si="29"/>
        <v>0</v>
      </c>
      <c r="CB49" s="34">
        <v>1500</v>
      </c>
      <c r="CC49" s="27">
        <f t="shared" si="30"/>
        <v>4500</v>
      </c>
      <c r="CD49" s="32">
        <f t="shared" si="31"/>
        <v>210.01500000000001</v>
      </c>
      <c r="CE49" s="37"/>
      <c r="CF49" s="27">
        <f t="shared" si="32"/>
        <v>0</v>
      </c>
      <c r="CG49" s="32">
        <f t="shared" si="33"/>
        <v>0</v>
      </c>
      <c r="CH49" s="58">
        <v>300</v>
      </c>
      <c r="CI49" s="27">
        <f t="shared" si="34"/>
        <v>900</v>
      </c>
      <c r="CJ49" s="32">
        <f t="shared" si="35"/>
        <v>42.003</v>
      </c>
      <c r="CK49" s="38"/>
      <c r="CL49" s="27">
        <f t="shared" si="36"/>
        <v>0</v>
      </c>
      <c r="CM49" s="32">
        <f t="shared" si="37"/>
        <v>0</v>
      </c>
      <c r="CN49" s="34"/>
      <c r="CO49" s="27">
        <f t="shared" si="38"/>
        <v>0</v>
      </c>
      <c r="CP49" s="32">
        <f t="shared" si="39"/>
        <v>0</v>
      </c>
      <c r="CQ49" s="44"/>
      <c r="CR49" s="27">
        <f t="shared" si="40"/>
        <v>0</v>
      </c>
      <c r="CS49" s="32">
        <f t="shared" si="41"/>
        <v>0</v>
      </c>
      <c r="CT49" s="68">
        <v>14274</v>
      </c>
    </row>
    <row r="50" spans="1:99">
      <c r="A50" s="19" t="s">
        <v>268</v>
      </c>
      <c r="B50" s="19" t="s">
        <v>35</v>
      </c>
      <c r="C50" s="88"/>
      <c r="D50" s="21" t="s">
        <v>270</v>
      </c>
      <c r="E50" s="19" t="s">
        <v>274</v>
      </c>
      <c r="F50" s="19" t="s">
        <v>272</v>
      </c>
      <c r="G50" s="18" t="s">
        <v>275</v>
      </c>
      <c r="H50" s="8">
        <v>142233</v>
      </c>
      <c r="I50" s="11">
        <v>0.33</v>
      </c>
      <c r="J50" s="10">
        <v>0.24667</v>
      </c>
      <c r="K50" s="12">
        <v>35084.614110000002</v>
      </c>
      <c r="L50" s="93"/>
      <c r="M50" s="9">
        <v>24.87</v>
      </c>
      <c r="N50" s="9" t="s">
        <v>332</v>
      </c>
      <c r="O50" s="9" t="s">
        <v>331</v>
      </c>
      <c r="P50" s="8" t="s">
        <v>525</v>
      </c>
      <c r="Q50" s="8" t="s">
        <v>526</v>
      </c>
      <c r="R50" s="8" t="s">
        <v>527</v>
      </c>
      <c r="S50" s="8" t="s">
        <v>528</v>
      </c>
      <c r="T50" s="8" t="s">
        <v>531</v>
      </c>
      <c r="U50" s="8" t="s">
        <v>274</v>
      </c>
      <c r="V50" s="8" t="s">
        <v>532</v>
      </c>
      <c r="W50" s="13">
        <v>0.32833000000000001</v>
      </c>
      <c r="X50" s="8" t="s">
        <v>33</v>
      </c>
      <c r="Y50" s="13">
        <v>3.25</v>
      </c>
      <c r="Z50" s="14">
        <v>0.1</v>
      </c>
      <c r="AA50" s="8" t="s">
        <v>34</v>
      </c>
      <c r="AB50" s="8" t="s">
        <v>36</v>
      </c>
      <c r="AC50" s="15">
        <v>73414</v>
      </c>
      <c r="AD50" s="8">
        <v>6</v>
      </c>
      <c r="AE50" s="8"/>
      <c r="AF50" s="8">
        <v>25.251519999999999</v>
      </c>
      <c r="AG50" s="8">
        <v>-25.302805501999998</v>
      </c>
      <c r="AH50" s="33">
        <v>0.24667</v>
      </c>
      <c r="AI50" s="36">
        <v>2200</v>
      </c>
      <c r="AJ50" s="27">
        <f t="shared" si="1"/>
        <v>6600</v>
      </c>
      <c r="AK50" s="28">
        <f t="shared" si="2"/>
        <v>1628.0219999999999</v>
      </c>
      <c r="AL50" s="40">
        <v>1200</v>
      </c>
      <c r="AM50" s="27">
        <f t="shared" si="3"/>
        <v>3600</v>
      </c>
      <c r="AN50" s="28">
        <f t="shared" si="4"/>
        <v>888.01200000000006</v>
      </c>
      <c r="AO50" s="36">
        <v>1500</v>
      </c>
      <c r="AP50" s="27">
        <f t="shared" si="5"/>
        <v>4500</v>
      </c>
      <c r="AQ50" s="28">
        <f t="shared" si="6"/>
        <v>1110.0150000000001</v>
      </c>
      <c r="AR50" s="36">
        <v>960</v>
      </c>
      <c r="AS50" s="27">
        <f t="shared" si="7"/>
        <v>2880</v>
      </c>
      <c r="AT50" s="28">
        <f t="shared" si="8"/>
        <v>710.40959999999995</v>
      </c>
      <c r="AU50" s="36">
        <v>2490</v>
      </c>
      <c r="AV50" s="27">
        <f t="shared" si="9"/>
        <v>7470</v>
      </c>
      <c r="AW50" s="28">
        <f t="shared" si="10"/>
        <v>1842.6249</v>
      </c>
      <c r="AX50" s="36">
        <v>3000</v>
      </c>
      <c r="AY50" s="27">
        <f t="shared" si="11"/>
        <v>9000</v>
      </c>
      <c r="AZ50" s="28">
        <f t="shared" si="12"/>
        <v>2220.0300000000002</v>
      </c>
      <c r="BA50" s="36">
        <v>3000</v>
      </c>
      <c r="BB50" s="27">
        <f t="shared" si="13"/>
        <v>9000</v>
      </c>
      <c r="BC50" s="31">
        <f t="shared" si="14"/>
        <v>2220.0300000000002</v>
      </c>
      <c r="BD50" s="36">
        <v>3000</v>
      </c>
      <c r="BE50" s="27">
        <f t="shared" si="15"/>
        <v>9000</v>
      </c>
      <c r="BF50" s="28">
        <f t="shared" si="16"/>
        <v>2220.0300000000002</v>
      </c>
      <c r="BG50" s="36">
        <v>4980</v>
      </c>
      <c r="BH50" s="27">
        <f t="shared" si="17"/>
        <v>14940</v>
      </c>
      <c r="BI50" s="28">
        <f t="shared" si="18"/>
        <v>3685.2498000000001</v>
      </c>
      <c r="BJ50" s="52">
        <v>2500</v>
      </c>
      <c r="BK50" s="27">
        <f t="shared" si="19"/>
        <v>7500</v>
      </c>
      <c r="BL50" s="28">
        <f t="shared" si="20"/>
        <v>1850.0250000000001</v>
      </c>
      <c r="BM50" s="41">
        <v>600</v>
      </c>
      <c r="BN50" s="27">
        <f t="shared" si="21"/>
        <v>1800</v>
      </c>
      <c r="BO50" s="28">
        <f t="shared" si="22"/>
        <v>444.00600000000003</v>
      </c>
      <c r="BP50" s="41">
        <v>3600</v>
      </c>
      <c r="BQ50" s="27">
        <f t="shared" si="23"/>
        <v>10800</v>
      </c>
      <c r="BR50" s="28">
        <f t="shared" si="24"/>
        <v>2664.0360000000001</v>
      </c>
      <c r="BS50" s="34">
        <v>2520</v>
      </c>
      <c r="BT50" s="27">
        <f t="shared" si="25"/>
        <v>7560</v>
      </c>
      <c r="BU50" s="28">
        <f t="shared" si="0"/>
        <v>1864.8252</v>
      </c>
      <c r="BV50" s="35">
        <v>960</v>
      </c>
      <c r="BW50" s="27">
        <f t="shared" si="26"/>
        <v>2880</v>
      </c>
      <c r="BX50" s="28">
        <f t="shared" si="27"/>
        <v>710.40959999999995</v>
      </c>
      <c r="BY50" s="41">
        <v>1800</v>
      </c>
      <c r="BZ50" s="27">
        <f t="shared" si="28"/>
        <v>5400</v>
      </c>
      <c r="CA50" s="32">
        <f t="shared" si="29"/>
        <v>1332.018</v>
      </c>
      <c r="CB50" s="34">
        <v>960</v>
      </c>
      <c r="CC50" s="27">
        <f t="shared" si="30"/>
        <v>2880</v>
      </c>
      <c r="CD50" s="32">
        <f t="shared" si="31"/>
        <v>710.40959999999995</v>
      </c>
      <c r="CE50" s="37"/>
      <c r="CF50" s="27">
        <f t="shared" si="32"/>
        <v>0</v>
      </c>
      <c r="CG50" s="32">
        <f t="shared" si="33"/>
        <v>0</v>
      </c>
      <c r="CH50" s="38">
        <v>1200</v>
      </c>
      <c r="CI50" s="27">
        <f t="shared" si="34"/>
        <v>3600</v>
      </c>
      <c r="CJ50" s="32">
        <f t="shared" si="35"/>
        <v>888.01200000000006</v>
      </c>
      <c r="CK50" s="38"/>
      <c r="CL50" s="27">
        <f t="shared" si="36"/>
        <v>0</v>
      </c>
      <c r="CM50" s="32">
        <f t="shared" si="37"/>
        <v>0</v>
      </c>
      <c r="CN50" s="34"/>
      <c r="CO50" s="27">
        <f t="shared" si="38"/>
        <v>0</v>
      </c>
      <c r="CP50" s="32">
        <f t="shared" si="39"/>
        <v>0</v>
      </c>
      <c r="CQ50" s="44"/>
      <c r="CR50" s="27">
        <f t="shared" si="40"/>
        <v>0</v>
      </c>
      <c r="CS50" s="32">
        <f t="shared" si="41"/>
        <v>0</v>
      </c>
      <c r="CT50" s="68">
        <v>32823</v>
      </c>
    </row>
    <row r="51" spans="1:99">
      <c r="A51" s="19" t="s">
        <v>276</v>
      </c>
      <c r="B51" s="19" t="s">
        <v>33</v>
      </c>
      <c r="C51" s="18" t="s">
        <v>277</v>
      </c>
      <c r="D51" s="21" t="s">
        <v>278</v>
      </c>
      <c r="E51" s="19" t="s">
        <v>279</v>
      </c>
      <c r="F51" s="19" t="s">
        <v>280</v>
      </c>
      <c r="G51" s="18" t="s">
        <v>281</v>
      </c>
      <c r="H51" s="8">
        <v>16068</v>
      </c>
      <c r="I51" s="11">
        <v>8.66</v>
      </c>
      <c r="J51" s="10">
        <v>8.66</v>
      </c>
      <c r="K51" s="12">
        <v>139148.88</v>
      </c>
      <c r="L51" s="17">
        <f t="shared" ref="L51" si="45">K51</f>
        <v>139148.88</v>
      </c>
      <c r="M51" s="9">
        <v>41.38</v>
      </c>
      <c r="N51" s="9" t="s">
        <v>71</v>
      </c>
      <c r="O51" s="9" t="s">
        <v>333</v>
      </c>
      <c r="P51" s="8" t="s">
        <v>533</v>
      </c>
      <c r="Q51" s="8" t="s">
        <v>534</v>
      </c>
      <c r="R51" s="8" t="s">
        <v>535</v>
      </c>
      <c r="S51" s="8" t="s">
        <v>536</v>
      </c>
      <c r="T51" s="8" t="s">
        <v>537</v>
      </c>
      <c r="U51" s="8" t="s">
        <v>538</v>
      </c>
      <c r="V51" s="8" t="s">
        <v>539</v>
      </c>
      <c r="W51" s="13">
        <v>8.66</v>
      </c>
      <c r="X51" s="8" t="s">
        <v>33</v>
      </c>
      <c r="Y51" s="13">
        <v>16.25</v>
      </c>
      <c r="Z51" s="14">
        <v>0.1</v>
      </c>
      <c r="AA51" s="8" t="s">
        <v>550</v>
      </c>
      <c r="AB51" s="8" t="s">
        <v>36</v>
      </c>
      <c r="AC51" s="15">
        <v>2958101</v>
      </c>
      <c r="AD51" s="8">
        <v>1</v>
      </c>
      <c r="AE51" s="8"/>
      <c r="AF51" s="8">
        <v>41.38</v>
      </c>
      <c r="AG51" s="8">
        <v>0</v>
      </c>
      <c r="AH51" s="33">
        <v>8.66</v>
      </c>
      <c r="AI51" s="36">
        <v>100</v>
      </c>
      <c r="AJ51" s="27">
        <f t="shared" si="1"/>
        <v>300</v>
      </c>
      <c r="AK51" s="28">
        <f t="shared" si="2"/>
        <v>2598</v>
      </c>
      <c r="AL51" s="40">
        <v>240</v>
      </c>
      <c r="AM51" s="27">
        <f t="shared" si="3"/>
        <v>720</v>
      </c>
      <c r="AN51" s="28">
        <f t="shared" si="4"/>
        <v>6235.2</v>
      </c>
      <c r="AO51" s="36">
        <v>100</v>
      </c>
      <c r="AP51" s="27">
        <f t="shared" si="5"/>
        <v>300</v>
      </c>
      <c r="AQ51" s="28">
        <f t="shared" si="6"/>
        <v>2598</v>
      </c>
      <c r="AR51" s="36">
        <v>50</v>
      </c>
      <c r="AS51" s="27">
        <f t="shared" si="7"/>
        <v>150</v>
      </c>
      <c r="AT51" s="28">
        <f t="shared" si="8"/>
        <v>1299</v>
      </c>
      <c r="AU51" s="36">
        <v>0</v>
      </c>
      <c r="AV51" s="27">
        <f t="shared" si="9"/>
        <v>0</v>
      </c>
      <c r="AW51" s="28">
        <f t="shared" si="10"/>
        <v>0</v>
      </c>
      <c r="AX51" s="36">
        <v>0</v>
      </c>
      <c r="AY51" s="27">
        <f t="shared" si="11"/>
        <v>0</v>
      </c>
      <c r="AZ51" s="28">
        <f t="shared" si="12"/>
        <v>0</v>
      </c>
      <c r="BA51" s="36">
        <v>200</v>
      </c>
      <c r="BB51" s="27">
        <f t="shared" si="13"/>
        <v>600</v>
      </c>
      <c r="BC51" s="31">
        <f t="shared" si="14"/>
        <v>5196</v>
      </c>
      <c r="BD51" s="36">
        <v>100</v>
      </c>
      <c r="BE51" s="27">
        <f t="shared" si="15"/>
        <v>300</v>
      </c>
      <c r="BF51" s="28">
        <f t="shared" si="16"/>
        <v>2598</v>
      </c>
      <c r="BG51" s="36">
        <v>100</v>
      </c>
      <c r="BH51" s="27">
        <f t="shared" si="17"/>
        <v>300</v>
      </c>
      <c r="BI51" s="28">
        <f t="shared" si="18"/>
        <v>2598</v>
      </c>
      <c r="BJ51" s="52">
        <v>600</v>
      </c>
      <c r="BK51" s="27">
        <f t="shared" si="19"/>
        <v>1800</v>
      </c>
      <c r="BL51" s="28">
        <f t="shared" si="20"/>
        <v>15588</v>
      </c>
      <c r="BM51" s="41">
        <v>450</v>
      </c>
      <c r="BN51" s="27">
        <f t="shared" si="21"/>
        <v>1350</v>
      </c>
      <c r="BO51" s="28">
        <f t="shared" si="22"/>
        <v>11691</v>
      </c>
      <c r="BP51" s="41">
        <v>250</v>
      </c>
      <c r="BQ51" s="27">
        <f t="shared" si="23"/>
        <v>750</v>
      </c>
      <c r="BR51" s="28">
        <f t="shared" si="24"/>
        <v>6495</v>
      </c>
      <c r="BS51" s="34">
        <v>800</v>
      </c>
      <c r="BT51" s="27">
        <f t="shared" si="25"/>
        <v>2400</v>
      </c>
      <c r="BU51" s="28">
        <f t="shared" si="0"/>
        <v>20784</v>
      </c>
      <c r="BV51" s="35">
        <v>120</v>
      </c>
      <c r="BW51" s="27">
        <f t="shared" si="26"/>
        <v>360</v>
      </c>
      <c r="BX51" s="28">
        <f t="shared" si="27"/>
        <v>3117.6</v>
      </c>
      <c r="BY51" s="41">
        <v>60</v>
      </c>
      <c r="BZ51" s="27">
        <f t="shared" si="28"/>
        <v>180</v>
      </c>
      <c r="CA51" s="32">
        <f t="shared" si="29"/>
        <v>1558.8</v>
      </c>
      <c r="CB51" s="34">
        <v>800</v>
      </c>
      <c r="CC51" s="27">
        <f t="shared" si="30"/>
        <v>2400</v>
      </c>
      <c r="CD51" s="32">
        <f t="shared" si="31"/>
        <v>20784</v>
      </c>
      <c r="CE51" s="37">
        <v>150</v>
      </c>
      <c r="CF51" s="27">
        <f t="shared" si="32"/>
        <v>450</v>
      </c>
      <c r="CG51" s="32">
        <f t="shared" si="33"/>
        <v>3897</v>
      </c>
      <c r="CH51" s="38"/>
      <c r="CI51" s="27">
        <f t="shared" si="34"/>
        <v>0</v>
      </c>
      <c r="CJ51" s="32">
        <f t="shared" si="35"/>
        <v>0</v>
      </c>
      <c r="CK51" s="38"/>
      <c r="CL51" s="27">
        <f t="shared" si="36"/>
        <v>0</v>
      </c>
      <c r="CM51" s="32">
        <f t="shared" si="37"/>
        <v>0</v>
      </c>
      <c r="CN51" s="34"/>
      <c r="CO51" s="27">
        <f t="shared" si="38"/>
        <v>0</v>
      </c>
      <c r="CP51" s="32">
        <f t="shared" si="39"/>
        <v>0</v>
      </c>
      <c r="CQ51" s="44"/>
      <c r="CR51" s="27">
        <f t="shared" si="40"/>
        <v>0</v>
      </c>
      <c r="CS51" s="32">
        <f t="shared" si="41"/>
        <v>0</v>
      </c>
      <c r="CT51" s="68">
        <v>3708</v>
      </c>
    </row>
    <row r="52" spans="1:99">
      <c r="A52" s="19" t="s">
        <v>563</v>
      </c>
      <c r="B52" s="19" t="s">
        <v>33</v>
      </c>
      <c r="C52" s="20" t="s">
        <v>565</v>
      </c>
      <c r="D52" s="21" t="s">
        <v>566</v>
      </c>
      <c r="E52" s="19" t="s">
        <v>571</v>
      </c>
      <c r="F52" s="19" t="s">
        <v>572</v>
      </c>
      <c r="G52" s="18" t="s">
        <v>564</v>
      </c>
      <c r="H52" s="8">
        <v>9321</v>
      </c>
      <c r="I52" s="11">
        <v>11</v>
      </c>
      <c r="J52" s="10">
        <v>10.1091</v>
      </c>
      <c r="K52" s="12">
        <v>94226.921100000007</v>
      </c>
      <c r="L52" s="17">
        <f>K52</f>
        <v>94226.921100000007</v>
      </c>
      <c r="M52" s="9">
        <v>50</v>
      </c>
      <c r="N52" s="9" t="s">
        <v>602</v>
      </c>
      <c r="O52" s="9" t="s">
        <v>562</v>
      </c>
      <c r="P52" s="23" t="s">
        <v>568</v>
      </c>
      <c r="Q52" s="8" t="s">
        <v>567</v>
      </c>
      <c r="R52" s="23" t="s">
        <v>569</v>
      </c>
      <c r="S52" s="8" t="s">
        <v>570</v>
      </c>
      <c r="T52" s="8" t="s">
        <v>64</v>
      </c>
      <c r="U52" s="8">
        <v>10000949</v>
      </c>
      <c r="V52" s="8" t="s">
        <v>603</v>
      </c>
      <c r="W52" s="13">
        <v>10.1091</v>
      </c>
      <c r="X52" s="8" t="s">
        <v>73</v>
      </c>
      <c r="Y52" s="13">
        <v>22.24</v>
      </c>
      <c r="Z52" s="14">
        <v>0.1</v>
      </c>
      <c r="AA52" s="8">
        <v>50</v>
      </c>
      <c r="AB52" s="8">
        <v>1</v>
      </c>
      <c r="AC52" s="15"/>
      <c r="AD52" s="8">
        <v>1</v>
      </c>
      <c r="AE52" s="8"/>
      <c r="AF52" s="8">
        <v>0</v>
      </c>
      <c r="AG52" s="8">
        <v>-8.0990909089999992</v>
      </c>
      <c r="AH52" s="33">
        <v>10.1091</v>
      </c>
      <c r="AI52" s="36">
        <v>200</v>
      </c>
      <c r="AJ52" s="27">
        <f t="shared" si="1"/>
        <v>600</v>
      </c>
      <c r="AK52" s="28">
        <f t="shared" si="2"/>
        <v>6065.46</v>
      </c>
      <c r="AL52" s="40">
        <v>60</v>
      </c>
      <c r="AM52" s="27">
        <f t="shared" si="3"/>
        <v>180</v>
      </c>
      <c r="AN52" s="28">
        <f t="shared" si="4"/>
        <v>1819.6379999999999</v>
      </c>
      <c r="AO52" s="36">
        <v>100</v>
      </c>
      <c r="AP52" s="27">
        <f t="shared" si="5"/>
        <v>300</v>
      </c>
      <c r="AQ52" s="28">
        <f t="shared" si="6"/>
        <v>3032.73</v>
      </c>
      <c r="AR52" s="36">
        <v>100</v>
      </c>
      <c r="AS52" s="27">
        <f t="shared" si="7"/>
        <v>300</v>
      </c>
      <c r="AT52" s="28">
        <f t="shared" si="8"/>
        <v>3032.73</v>
      </c>
      <c r="AU52" s="36">
        <v>100</v>
      </c>
      <c r="AV52" s="27">
        <f t="shared" si="9"/>
        <v>300</v>
      </c>
      <c r="AW52" s="28">
        <f t="shared" si="10"/>
        <v>3032.73</v>
      </c>
      <c r="AX52" s="36">
        <v>130</v>
      </c>
      <c r="AY52" s="27">
        <f t="shared" si="11"/>
        <v>390</v>
      </c>
      <c r="AZ52" s="28">
        <f t="shared" si="12"/>
        <v>3942.549</v>
      </c>
      <c r="BA52" s="36">
        <v>300</v>
      </c>
      <c r="BB52" s="27">
        <f t="shared" si="13"/>
        <v>900</v>
      </c>
      <c r="BC52" s="31">
        <f t="shared" si="14"/>
        <v>9098.19</v>
      </c>
      <c r="BD52" s="36">
        <v>100</v>
      </c>
      <c r="BE52" s="27">
        <f t="shared" si="15"/>
        <v>300</v>
      </c>
      <c r="BF52" s="28">
        <f t="shared" si="16"/>
        <v>3032.73</v>
      </c>
      <c r="BG52" s="36">
        <v>200</v>
      </c>
      <c r="BH52" s="27">
        <f t="shared" si="17"/>
        <v>600</v>
      </c>
      <c r="BI52" s="28">
        <f t="shared" si="18"/>
        <v>6065.46</v>
      </c>
      <c r="BJ52" s="52">
        <v>200</v>
      </c>
      <c r="BK52" s="27">
        <f t="shared" si="19"/>
        <v>600</v>
      </c>
      <c r="BL52" s="28">
        <f t="shared" si="20"/>
        <v>6065.46</v>
      </c>
      <c r="BM52" s="41">
        <v>200</v>
      </c>
      <c r="BN52" s="27">
        <f t="shared" si="21"/>
        <v>600</v>
      </c>
      <c r="BO52" s="28">
        <f t="shared" si="22"/>
        <v>6065.46</v>
      </c>
      <c r="BP52" s="41">
        <v>400</v>
      </c>
      <c r="BQ52" s="27">
        <f t="shared" si="23"/>
        <v>1200</v>
      </c>
      <c r="BR52" s="28">
        <f t="shared" si="24"/>
        <v>12130.92</v>
      </c>
      <c r="BS52" s="34">
        <v>100</v>
      </c>
      <c r="BT52" s="27">
        <f t="shared" si="25"/>
        <v>300</v>
      </c>
      <c r="BU52" s="28">
        <f t="shared" si="0"/>
        <v>3032.73</v>
      </c>
      <c r="BV52" s="35"/>
      <c r="BW52" s="27">
        <f t="shared" si="26"/>
        <v>0</v>
      </c>
      <c r="BX52" s="28">
        <f t="shared" si="27"/>
        <v>0</v>
      </c>
      <c r="BY52" s="41">
        <v>50</v>
      </c>
      <c r="BZ52" s="27">
        <f t="shared" si="28"/>
        <v>150</v>
      </c>
      <c r="CA52" s="32">
        <f t="shared" si="29"/>
        <v>1516.365</v>
      </c>
      <c r="CB52" s="34">
        <v>50</v>
      </c>
      <c r="CC52" s="27">
        <f t="shared" si="30"/>
        <v>150</v>
      </c>
      <c r="CD52" s="32">
        <f t="shared" si="31"/>
        <v>1516.365</v>
      </c>
      <c r="CE52" s="37">
        <v>50</v>
      </c>
      <c r="CF52" s="27">
        <f t="shared" si="32"/>
        <v>150</v>
      </c>
      <c r="CG52" s="32">
        <f t="shared" si="33"/>
        <v>1516.365</v>
      </c>
      <c r="CH52" s="38">
        <v>50</v>
      </c>
      <c r="CI52" s="27">
        <f t="shared" si="34"/>
        <v>150</v>
      </c>
      <c r="CJ52" s="32">
        <f t="shared" si="35"/>
        <v>1516.365</v>
      </c>
      <c r="CK52" s="38"/>
      <c r="CL52" s="27">
        <f t="shared" si="36"/>
        <v>0</v>
      </c>
      <c r="CM52" s="32">
        <f t="shared" si="37"/>
        <v>0</v>
      </c>
      <c r="CN52" s="34"/>
      <c r="CO52" s="27">
        <f t="shared" si="38"/>
        <v>0</v>
      </c>
      <c r="CP52" s="32">
        <f t="shared" si="39"/>
        <v>0</v>
      </c>
      <c r="CQ52" s="44"/>
      <c r="CR52" s="27">
        <f t="shared" si="40"/>
        <v>0</v>
      </c>
      <c r="CS52" s="32">
        <f t="shared" si="41"/>
        <v>0</v>
      </c>
      <c r="CT52" s="68">
        <v>2151</v>
      </c>
    </row>
    <row r="53" spans="1:99">
      <c r="A53" s="19" t="s">
        <v>282</v>
      </c>
      <c r="B53" s="19" t="s">
        <v>33</v>
      </c>
      <c r="C53" s="87" t="s">
        <v>283</v>
      </c>
      <c r="D53" s="21" t="s">
        <v>284</v>
      </c>
      <c r="E53" s="19" t="s">
        <v>285</v>
      </c>
      <c r="F53" s="19" t="s">
        <v>286</v>
      </c>
      <c r="G53" s="18" t="s">
        <v>287</v>
      </c>
      <c r="H53" s="8">
        <v>5538</v>
      </c>
      <c r="I53" s="11">
        <v>2026.98</v>
      </c>
      <c r="J53" s="10">
        <v>2026.9800700000001</v>
      </c>
      <c r="K53" s="12">
        <v>11225415.627660001</v>
      </c>
      <c r="L53" s="95">
        <f>SUM(K53:K54)</f>
        <v>14703713.42778</v>
      </c>
      <c r="M53" s="9">
        <v>0.35</v>
      </c>
      <c r="N53" s="9" t="s">
        <v>334</v>
      </c>
      <c r="O53" s="9" t="s">
        <v>65</v>
      </c>
      <c r="P53" s="8" t="s">
        <v>66</v>
      </c>
      <c r="Q53" s="8" t="s">
        <v>67</v>
      </c>
      <c r="R53" s="8" t="s">
        <v>68</v>
      </c>
      <c r="S53" s="8" t="s">
        <v>69</v>
      </c>
      <c r="T53" s="8" t="s">
        <v>537</v>
      </c>
      <c r="U53" s="8" t="s">
        <v>540</v>
      </c>
      <c r="V53" s="8" t="s">
        <v>541</v>
      </c>
      <c r="W53" s="13">
        <v>3118.4323199999999</v>
      </c>
      <c r="X53" s="8" t="s">
        <v>73</v>
      </c>
      <c r="Y53" s="13">
        <v>5146.7</v>
      </c>
      <c r="Z53" s="14">
        <v>0.1</v>
      </c>
      <c r="AA53" s="8" t="s">
        <v>34</v>
      </c>
      <c r="AB53" s="8" t="s">
        <v>36</v>
      </c>
      <c r="AC53" s="15">
        <v>48631</v>
      </c>
      <c r="AD53" s="8">
        <v>1</v>
      </c>
      <c r="AE53" s="8" t="s">
        <v>561</v>
      </c>
      <c r="AF53" s="8">
        <v>0</v>
      </c>
      <c r="AG53" s="8">
        <v>3.4529999999999998E-6</v>
      </c>
      <c r="AH53" s="33">
        <v>2026.9800700000001</v>
      </c>
      <c r="AI53" s="36"/>
      <c r="AJ53" s="27">
        <f t="shared" si="1"/>
        <v>0</v>
      </c>
      <c r="AK53" s="28">
        <f t="shared" si="2"/>
        <v>0</v>
      </c>
      <c r="AL53" s="40">
        <v>100</v>
      </c>
      <c r="AM53" s="27">
        <f t="shared" si="3"/>
        <v>300</v>
      </c>
      <c r="AN53" s="28">
        <f t="shared" si="4"/>
        <v>608094.02100000007</v>
      </c>
      <c r="AO53" s="36"/>
      <c r="AP53" s="27">
        <f t="shared" si="5"/>
        <v>0</v>
      </c>
      <c r="AQ53" s="28">
        <f t="shared" si="6"/>
        <v>0</v>
      </c>
      <c r="AR53" s="36">
        <v>50</v>
      </c>
      <c r="AS53" s="27">
        <f t="shared" si="7"/>
        <v>150</v>
      </c>
      <c r="AT53" s="28">
        <f t="shared" si="8"/>
        <v>304047.01050000003</v>
      </c>
      <c r="AU53" s="36"/>
      <c r="AV53" s="27">
        <f t="shared" si="9"/>
        <v>0</v>
      </c>
      <c r="AW53" s="28">
        <f t="shared" si="10"/>
        <v>0</v>
      </c>
      <c r="AX53" s="36"/>
      <c r="AY53" s="27">
        <f t="shared" si="11"/>
        <v>0</v>
      </c>
      <c r="AZ53" s="28">
        <f t="shared" si="12"/>
        <v>0</v>
      </c>
      <c r="BA53" s="36">
        <v>20</v>
      </c>
      <c r="BB53" s="27">
        <f t="shared" si="13"/>
        <v>60</v>
      </c>
      <c r="BC53" s="31">
        <f t="shared" si="14"/>
        <v>121618.8042</v>
      </c>
      <c r="BD53" s="36">
        <v>200</v>
      </c>
      <c r="BE53" s="27">
        <f t="shared" si="15"/>
        <v>600</v>
      </c>
      <c r="BF53" s="28">
        <f t="shared" si="16"/>
        <v>1216188.0420000001</v>
      </c>
      <c r="BG53" s="36">
        <v>100</v>
      </c>
      <c r="BH53" s="27">
        <f t="shared" si="17"/>
        <v>300</v>
      </c>
      <c r="BI53" s="28">
        <f t="shared" si="18"/>
        <v>608094.02100000007</v>
      </c>
      <c r="BJ53" s="52"/>
      <c r="BK53" s="27">
        <f t="shared" si="19"/>
        <v>0</v>
      </c>
      <c r="BL53" s="28">
        <f t="shared" si="20"/>
        <v>0</v>
      </c>
      <c r="BM53" s="41">
        <v>200</v>
      </c>
      <c r="BN53" s="27">
        <f t="shared" si="21"/>
        <v>600</v>
      </c>
      <c r="BO53" s="28">
        <f t="shared" si="22"/>
        <v>1216188.0420000001</v>
      </c>
      <c r="BP53" s="41">
        <v>300</v>
      </c>
      <c r="BQ53" s="27">
        <f t="shared" si="23"/>
        <v>900</v>
      </c>
      <c r="BR53" s="28">
        <f t="shared" si="24"/>
        <v>1824282.0630000001</v>
      </c>
      <c r="BS53" s="34">
        <v>100</v>
      </c>
      <c r="BT53" s="27">
        <f t="shared" si="25"/>
        <v>300</v>
      </c>
      <c r="BU53" s="28">
        <f t="shared" si="0"/>
        <v>608094.02100000007</v>
      </c>
      <c r="BV53" s="35"/>
      <c r="BW53" s="27">
        <f t="shared" si="26"/>
        <v>0</v>
      </c>
      <c r="BX53" s="28">
        <f t="shared" si="27"/>
        <v>0</v>
      </c>
      <c r="BY53" s="41">
        <v>100</v>
      </c>
      <c r="BZ53" s="27">
        <f t="shared" si="28"/>
        <v>300</v>
      </c>
      <c r="CA53" s="32">
        <f t="shared" si="29"/>
        <v>608094.02100000007</v>
      </c>
      <c r="CB53" s="34">
        <v>100</v>
      </c>
      <c r="CC53" s="27">
        <f t="shared" si="30"/>
        <v>300</v>
      </c>
      <c r="CD53" s="32">
        <f t="shared" si="31"/>
        <v>608094.02100000007</v>
      </c>
      <c r="CE53" s="37">
        <v>150</v>
      </c>
      <c r="CF53" s="27">
        <f t="shared" si="32"/>
        <v>450</v>
      </c>
      <c r="CG53" s="32">
        <f t="shared" si="33"/>
        <v>912141.03150000004</v>
      </c>
      <c r="CH53" s="38"/>
      <c r="CI53" s="27">
        <f t="shared" si="34"/>
        <v>0</v>
      </c>
      <c r="CJ53" s="32">
        <f t="shared" si="35"/>
        <v>0</v>
      </c>
      <c r="CK53" s="38"/>
      <c r="CL53" s="27">
        <f t="shared" si="36"/>
        <v>0</v>
      </c>
      <c r="CM53" s="32">
        <f t="shared" si="37"/>
        <v>0</v>
      </c>
      <c r="CN53" s="34"/>
      <c r="CO53" s="27">
        <f t="shared" si="38"/>
        <v>0</v>
      </c>
      <c r="CP53" s="32">
        <f t="shared" si="39"/>
        <v>0</v>
      </c>
      <c r="CQ53" s="44"/>
      <c r="CR53" s="27">
        <f t="shared" si="40"/>
        <v>0</v>
      </c>
      <c r="CS53" s="32">
        <f t="shared" si="41"/>
        <v>0</v>
      </c>
      <c r="CT53" s="68">
        <v>1278</v>
      </c>
    </row>
    <row r="54" spans="1:99">
      <c r="A54" s="19" t="s">
        <v>282</v>
      </c>
      <c r="B54" s="19" t="s">
        <v>35</v>
      </c>
      <c r="C54" s="88"/>
      <c r="D54" s="21" t="s">
        <v>284</v>
      </c>
      <c r="E54" s="19" t="s">
        <v>288</v>
      </c>
      <c r="F54" s="19" t="s">
        <v>286</v>
      </c>
      <c r="G54" s="18" t="s">
        <v>289</v>
      </c>
      <c r="H54" s="8">
        <v>1716</v>
      </c>
      <c r="I54" s="11">
        <v>2026.98</v>
      </c>
      <c r="J54" s="10">
        <v>2026.9800700000001</v>
      </c>
      <c r="K54" s="12">
        <v>3478297.8001199998</v>
      </c>
      <c r="L54" s="95"/>
      <c r="M54" s="9">
        <v>0.35</v>
      </c>
      <c r="N54" s="9" t="s">
        <v>334</v>
      </c>
      <c r="O54" s="9" t="s">
        <v>65</v>
      </c>
      <c r="P54" s="8" t="s">
        <v>66</v>
      </c>
      <c r="Q54" s="8" t="s">
        <v>67</v>
      </c>
      <c r="R54" s="8" t="s">
        <v>68</v>
      </c>
      <c r="S54" s="8" t="s">
        <v>69</v>
      </c>
      <c r="T54" s="8" t="s">
        <v>72</v>
      </c>
      <c r="U54" s="8" t="s">
        <v>542</v>
      </c>
      <c r="V54" s="8" t="s">
        <v>543</v>
      </c>
      <c r="W54" s="13">
        <v>3118.4323199999999</v>
      </c>
      <c r="X54" s="8" t="s">
        <v>73</v>
      </c>
      <c r="Y54" s="13">
        <v>5146.7</v>
      </c>
      <c r="Z54" s="14">
        <v>0.1</v>
      </c>
      <c r="AA54" s="8" t="s">
        <v>34</v>
      </c>
      <c r="AB54" s="8" t="s">
        <v>36</v>
      </c>
      <c r="AC54" s="15">
        <v>48631</v>
      </c>
      <c r="AD54" s="8">
        <v>1</v>
      </c>
      <c r="AE54" s="8" t="s">
        <v>561</v>
      </c>
      <c r="AF54" s="8">
        <v>0</v>
      </c>
      <c r="AG54" s="8">
        <v>3.4529999999999998E-6</v>
      </c>
      <c r="AH54" s="33">
        <v>2026.9800700000001</v>
      </c>
      <c r="AI54" s="36"/>
      <c r="AJ54" s="27">
        <f t="shared" si="1"/>
        <v>0</v>
      </c>
      <c r="AK54" s="28">
        <f t="shared" si="2"/>
        <v>0</v>
      </c>
      <c r="AL54" s="40">
        <v>30</v>
      </c>
      <c r="AM54" s="27">
        <f t="shared" si="3"/>
        <v>90</v>
      </c>
      <c r="AN54" s="28">
        <f t="shared" si="4"/>
        <v>182428.20630000002</v>
      </c>
      <c r="AO54" s="36"/>
      <c r="AP54" s="27">
        <f t="shared" si="5"/>
        <v>0</v>
      </c>
      <c r="AQ54" s="28">
        <f t="shared" si="6"/>
        <v>0</v>
      </c>
      <c r="AR54" s="36">
        <v>30</v>
      </c>
      <c r="AS54" s="27">
        <f t="shared" si="7"/>
        <v>90</v>
      </c>
      <c r="AT54" s="28">
        <f t="shared" si="8"/>
        <v>182428.20630000002</v>
      </c>
      <c r="AU54" s="36"/>
      <c r="AV54" s="27">
        <f t="shared" si="9"/>
        <v>0</v>
      </c>
      <c r="AW54" s="28">
        <f t="shared" si="10"/>
        <v>0</v>
      </c>
      <c r="AX54" s="36"/>
      <c r="AY54" s="27">
        <f t="shared" si="11"/>
        <v>0</v>
      </c>
      <c r="AZ54" s="28">
        <f t="shared" si="12"/>
        <v>0</v>
      </c>
      <c r="BA54" s="36">
        <v>20</v>
      </c>
      <c r="BB54" s="27">
        <f t="shared" si="13"/>
        <v>60</v>
      </c>
      <c r="BC54" s="31">
        <f t="shared" si="14"/>
        <v>121618.8042</v>
      </c>
      <c r="BD54" s="36">
        <v>60</v>
      </c>
      <c r="BE54" s="27">
        <f t="shared" si="15"/>
        <v>180</v>
      </c>
      <c r="BF54" s="28">
        <f t="shared" si="16"/>
        <v>364856.41260000004</v>
      </c>
      <c r="BG54" s="36">
        <v>40</v>
      </c>
      <c r="BH54" s="27">
        <f t="shared" si="17"/>
        <v>120</v>
      </c>
      <c r="BI54" s="28">
        <f t="shared" si="18"/>
        <v>243237.6084</v>
      </c>
      <c r="BJ54" s="52"/>
      <c r="BK54" s="27">
        <f t="shared" si="19"/>
        <v>0</v>
      </c>
      <c r="BL54" s="28">
        <f t="shared" si="20"/>
        <v>0</v>
      </c>
      <c r="BM54" s="41">
        <v>60</v>
      </c>
      <c r="BN54" s="27">
        <f t="shared" si="21"/>
        <v>180</v>
      </c>
      <c r="BO54" s="28">
        <f t="shared" si="22"/>
        <v>364856.41260000004</v>
      </c>
      <c r="BP54" s="41">
        <v>80</v>
      </c>
      <c r="BQ54" s="27">
        <f t="shared" si="23"/>
        <v>240</v>
      </c>
      <c r="BR54" s="28">
        <f t="shared" si="24"/>
        <v>486475.21679999999</v>
      </c>
      <c r="BS54" s="34">
        <v>30</v>
      </c>
      <c r="BT54" s="27">
        <f t="shared" si="25"/>
        <v>90</v>
      </c>
      <c r="BU54" s="28">
        <f t="shared" si="0"/>
        <v>182428.20630000002</v>
      </c>
      <c r="BV54" s="35"/>
      <c r="BW54" s="27">
        <f t="shared" si="26"/>
        <v>0</v>
      </c>
      <c r="BX54" s="28">
        <f t="shared" si="27"/>
        <v>0</v>
      </c>
      <c r="BY54" s="41">
        <v>30</v>
      </c>
      <c r="BZ54" s="27">
        <f t="shared" si="28"/>
        <v>90</v>
      </c>
      <c r="CA54" s="32">
        <f t="shared" si="29"/>
        <v>182428.20630000002</v>
      </c>
      <c r="CB54" s="34">
        <v>30</v>
      </c>
      <c r="CC54" s="27">
        <f t="shared" si="30"/>
        <v>90</v>
      </c>
      <c r="CD54" s="32">
        <f t="shared" si="31"/>
        <v>182428.20630000002</v>
      </c>
      <c r="CE54" s="37">
        <v>30</v>
      </c>
      <c r="CF54" s="27">
        <f t="shared" si="32"/>
        <v>90</v>
      </c>
      <c r="CG54" s="32">
        <f t="shared" si="33"/>
        <v>182428.20630000002</v>
      </c>
      <c r="CH54" s="38"/>
      <c r="CI54" s="27">
        <f t="shared" si="34"/>
        <v>0</v>
      </c>
      <c r="CJ54" s="32">
        <f t="shared" si="35"/>
        <v>0</v>
      </c>
      <c r="CK54" s="38"/>
      <c r="CL54" s="27">
        <f t="shared" si="36"/>
        <v>0</v>
      </c>
      <c r="CM54" s="32">
        <f t="shared" si="37"/>
        <v>0</v>
      </c>
      <c r="CN54" s="34"/>
      <c r="CO54" s="27">
        <f t="shared" si="38"/>
        <v>0</v>
      </c>
      <c r="CP54" s="32">
        <f t="shared" si="39"/>
        <v>0</v>
      </c>
      <c r="CQ54" s="44"/>
      <c r="CR54" s="27">
        <f t="shared" si="40"/>
        <v>0</v>
      </c>
      <c r="CS54" s="32">
        <f t="shared" si="41"/>
        <v>0</v>
      </c>
      <c r="CT54" s="68">
        <v>396</v>
      </c>
    </row>
    <row r="55" spans="1:99">
      <c r="K55" s="69"/>
      <c r="AH55" s="59"/>
      <c r="AI55" s="60"/>
      <c r="AJ55" s="61"/>
      <c r="AK55" s="60"/>
      <c r="AL55" s="61"/>
      <c r="AM55" s="61"/>
      <c r="AN55" s="60"/>
      <c r="AO55" s="61"/>
      <c r="AP55" s="61"/>
      <c r="AQ55" s="60"/>
      <c r="AR55" s="61"/>
      <c r="AS55" s="61"/>
      <c r="AT55" s="60"/>
      <c r="AU55" s="61"/>
      <c r="AV55" s="61"/>
      <c r="AW55" s="60"/>
      <c r="AX55" s="61"/>
      <c r="AY55" s="61"/>
      <c r="AZ55" s="60"/>
      <c r="BA55" s="61"/>
      <c r="BB55" s="61"/>
      <c r="BC55" s="60"/>
      <c r="BD55" s="61"/>
      <c r="BE55" s="61"/>
      <c r="BF55" s="60"/>
      <c r="BG55" s="61"/>
      <c r="BH55" s="61"/>
      <c r="BI55" s="60"/>
      <c r="BJ55" s="61"/>
      <c r="BK55" s="61"/>
      <c r="BL55" s="60"/>
      <c r="BM55" s="61"/>
      <c r="BN55" s="61"/>
      <c r="BO55" s="60"/>
      <c r="BP55" s="61"/>
      <c r="BQ55" s="61"/>
      <c r="BR55" s="60"/>
      <c r="BS55" s="61"/>
      <c r="BT55" s="61"/>
      <c r="BU55" s="60"/>
      <c r="BV55" s="61"/>
      <c r="BW55" s="61"/>
      <c r="BX55" s="60"/>
      <c r="BY55" s="61"/>
      <c r="BZ55" s="61"/>
      <c r="CA55" s="60"/>
      <c r="CB55" s="61"/>
      <c r="CC55" s="61"/>
      <c r="CD55" s="60"/>
      <c r="CE55" s="61"/>
      <c r="CF55" s="61"/>
      <c r="CG55" s="60"/>
      <c r="CH55" s="61"/>
      <c r="CI55" s="61"/>
      <c r="CJ55" s="60"/>
      <c r="CK55" s="61"/>
      <c r="CL55" s="61"/>
      <c r="CM55" s="60"/>
      <c r="CN55" s="61"/>
      <c r="CO55" s="61"/>
      <c r="CP55" s="60"/>
      <c r="CQ55" s="61"/>
      <c r="CR55" s="61"/>
      <c r="CS55" s="60"/>
    </row>
    <row r="56" spans="1:99">
      <c r="K56" s="70"/>
      <c r="AH56" s="62"/>
      <c r="AI56" s="61"/>
      <c r="AJ56" s="61"/>
      <c r="AK56" s="60"/>
      <c r="AL56" s="61"/>
      <c r="AM56" s="61"/>
      <c r="AN56" s="60"/>
      <c r="AO56" s="61"/>
      <c r="AP56" s="61"/>
      <c r="AQ56" s="60"/>
      <c r="AR56" s="61"/>
      <c r="AS56" s="61"/>
      <c r="AT56" s="60"/>
      <c r="AU56" s="61"/>
      <c r="AV56" s="61"/>
      <c r="AW56" s="60"/>
      <c r="AX56" s="61"/>
      <c r="AY56" s="61"/>
      <c r="AZ56" s="60"/>
      <c r="BA56" s="61"/>
      <c r="BB56" s="61"/>
      <c r="BC56" s="60"/>
      <c r="BD56" s="61"/>
      <c r="BE56" s="61"/>
      <c r="BF56" s="60"/>
      <c r="BG56" s="61"/>
      <c r="BH56" s="61"/>
      <c r="BI56" s="60"/>
      <c r="BJ56" s="61"/>
      <c r="BK56" s="61"/>
      <c r="BL56" s="60"/>
      <c r="BM56" s="61"/>
      <c r="BN56" s="61"/>
      <c r="BO56" s="60"/>
      <c r="BP56" s="61"/>
      <c r="BQ56" s="61"/>
      <c r="BR56" s="60"/>
      <c r="BS56" s="61"/>
      <c r="BT56" s="61"/>
      <c r="BU56" s="60"/>
      <c r="BV56" s="61"/>
      <c r="BW56" s="61"/>
      <c r="BX56" s="60"/>
      <c r="BY56" s="61"/>
      <c r="BZ56" s="61"/>
      <c r="CA56" s="60"/>
      <c r="CB56" s="61"/>
      <c r="CC56" s="61"/>
      <c r="CD56" s="60"/>
      <c r="CE56" s="61"/>
      <c r="CF56" s="61"/>
      <c r="CG56" s="60"/>
      <c r="CH56" s="61"/>
      <c r="CI56" s="61"/>
      <c r="CJ56" s="60"/>
      <c r="CK56" s="61"/>
      <c r="CL56" s="61"/>
      <c r="CM56" s="60"/>
      <c r="CN56" s="61"/>
      <c r="CO56" s="61"/>
      <c r="CP56" s="60"/>
      <c r="CQ56" s="61"/>
      <c r="CR56" s="61"/>
      <c r="CS56" s="60"/>
    </row>
    <row r="57" spans="1:99">
      <c r="K57" s="22"/>
      <c r="AH57" s="62"/>
      <c r="AI57" s="61"/>
      <c r="AJ57" s="61"/>
      <c r="AK57" s="60"/>
      <c r="AL57" s="61"/>
      <c r="AM57" s="61"/>
      <c r="AN57" s="60"/>
      <c r="AO57" s="61"/>
      <c r="AP57" s="61"/>
      <c r="AQ57" s="60"/>
      <c r="AR57" s="61"/>
      <c r="AS57" s="61"/>
      <c r="AT57" s="60"/>
      <c r="AU57" s="61"/>
      <c r="AV57" s="61"/>
      <c r="AW57" s="60"/>
      <c r="AX57" s="61"/>
      <c r="AY57" s="61"/>
      <c r="AZ57" s="60"/>
      <c r="BA57" s="61"/>
      <c r="BB57" s="61"/>
      <c r="BC57" s="60"/>
      <c r="BD57" s="61"/>
      <c r="BE57" s="61"/>
      <c r="BF57" s="60"/>
      <c r="BG57" s="61"/>
      <c r="BH57" s="61"/>
      <c r="BI57" s="60"/>
      <c r="BJ57" s="61"/>
      <c r="BK57" s="61"/>
      <c r="BL57" s="60"/>
      <c r="BM57" s="61"/>
      <c r="BN57" s="61"/>
      <c r="BO57" s="60"/>
      <c r="BP57" s="61"/>
      <c r="BQ57" s="61"/>
      <c r="BR57" s="60"/>
      <c r="BS57" s="61"/>
      <c r="BT57" s="61"/>
      <c r="BU57" s="60"/>
      <c r="BV57" s="61"/>
      <c r="BW57" s="61"/>
      <c r="BX57" s="60"/>
      <c r="BY57" s="61"/>
      <c r="BZ57" s="61"/>
      <c r="CA57" s="60"/>
      <c r="CB57" s="61"/>
      <c r="CC57" s="61"/>
      <c r="CD57" s="60"/>
      <c r="CE57" s="61"/>
      <c r="CF57" s="61"/>
      <c r="CG57" s="60"/>
      <c r="CH57" s="61"/>
      <c r="CI57" s="61"/>
      <c r="CJ57" s="60"/>
      <c r="CK57" s="61"/>
      <c r="CL57" s="61"/>
      <c r="CM57" s="60"/>
      <c r="CN57" s="61"/>
      <c r="CO57" s="61"/>
      <c r="CP57" s="60"/>
      <c r="CQ57" s="61"/>
      <c r="CR57" s="61"/>
      <c r="CS57" s="60"/>
    </row>
    <row r="60" spans="1:99">
      <c r="CU60" s="65"/>
    </row>
  </sheetData>
  <mergeCells count="48">
    <mergeCell ref="A1:AG1"/>
    <mergeCell ref="C3:C4"/>
    <mergeCell ref="C7:C8"/>
    <mergeCell ref="C9:C11"/>
    <mergeCell ref="C12:C13"/>
    <mergeCell ref="L12:L13"/>
    <mergeCell ref="L3:L4"/>
    <mergeCell ref="L7:L8"/>
    <mergeCell ref="L9:L11"/>
    <mergeCell ref="C14:C15"/>
    <mergeCell ref="L23:L24"/>
    <mergeCell ref="L28:L29"/>
    <mergeCell ref="C23:C24"/>
    <mergeCell ref="C28:C29"/>
    <mergeCell ref="C19:C21"/>
    <mergeCell ref="L14:L15"/>
    <mergeCell ref="L19:L21"/>
    <mergeCell ref="L30:L31"/>
    <mergeCell ref="L33:L36"/>
    <mergeCell ref="L39:L41"/>
    <mergeCell ref="L49:L50"/>
    <mergeCell ref="L53:L54"/>
    <mergeCell ref="C30:C31"/>
    <mergeCell ref="C33:C36"/>
    <mergeCell ref="C39:C41"/>
    <mergeCell ref="C49:C50"/>
    <mergeCell ref="C53:C54"/>
    <mergeCell ref="AI1:AK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Q1:CS1"/>
    <mergeCell ref="CB1:CD1"/>
    <mergeCell ref="CE1:CG1"/>
    <mergeCell ref="CH1:CJ1"/>
    <mergeCell ref="CK1:CM1"/>
    <mergeCell ref="CN1:CP1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Prospetto_Fabbisogni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2023-10-31T12:54:24Z</dcterms:modified>
</cp:coreProperties>
</file>