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172.19.6.76\share\CUC Farmaci\ASP CONSIP\Ptors 98 Baqsimi - glucagone\Decreti\"/>
    </mc:Choice>
  </mc:AlternateContent>
  <bookViews>
    <workbookView xWindow="0" yWindow="0" windowWidth="28800" windowHeight="10380"/>
  </bookViews>
  <sheets>
    <sheet name="Aggiudicazione e fabbisogni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W3" i="1" l="1"/>
  <c r="Y3" i="1" s="1"/>
  <c r="X3" i="1" l="1"/>
  <c r="Z3" i="1"/>
  <c r="AA3" i="1" l="1"/>
  <c r="U3" i="1"/>
</calcChain>
</file>

<file path=xl/sharedStrings.xml><?xml version="1.0" encoding="utf-8"?>
<sst xmlns="http://schemas.openxmlformats.org/spreadsheetml/2006/main" count="46" uniqueCount="43">
  <si>
    <t>ASP PALERMO</t>
  </si>
  <si>
    <t>LOTTI</t>
  </si>
  <si>
    <t>PRINCIPIO ATTIVO</t>
  </si>
  <si>
    <t>Forma farmaceutica</t>
  </si>
  <si>
    <t>Dosaggio</t>
  </si>
  <si>
    <t>Via di somministazione</t>
  </si>
  <si>
    <t>Unità di misura</t>
  </si>
  <si>
    <t>Codice ATC</t>
  </si>
  <si>
    <t>Nome commerciale</t>
  </si>
  <si>
    <t>Codice AIC</t>
  </si>
  <si>
    <t>Unità per confezione</t>
  </si>
  <si>
    <t>Classe di rimborsabilità</t>
  </si>
  <si>
    <t>IMPORTO CONTRATTUALE</t>
  </si>
  <si>
    <t>A</t>
  </si>
  <si>
    <t>Prezzo ex factory</t>
  </si>
  <si>
    <t>CIG</t>
  </si>
  <si>
    <t>SUBLOTTI</t>
  </si>
  <si>
    <t>Base d'asta complessiva per lotto</t>
  </si>
  <si>
    <t>3 MG</t>
  </si>
  <si>
    <t xml:space="preserve">PLUS </t>
  </si>
  <si>
    <t xml:space="preserve">BAQSIMI </t>
  </si>
  <si>
    <t>POLVERE NASALE SPRAY</t>
  </si>
  <si>
    <t>NASALE</t>
  </si>
  <si>
    <t>FLACONE</t>
  </si>
  <si>
    <t>H04AA01</t>
  </si>
  <si>
    <t>048407011</t>
  </si>
  <si>
    <t>AVAS PHARMACEUTICALS S.R.L.</t>
  </si>
  <si>
    <t xml:space="preserve">FABBISOGNO PER TUTTA LA DURATA CONTRATTUALE </t>
  </si>
  <si>
    <t xml:space="preserve">FABBISOGNO PER UN ANNO </t>
  </si>
  <si>
    <t>Ditta_ESCLUSIVISTA</t>
  </si>
  <si>
    <t xml:space="preserve">GLUCAGONE </t>
  </si>
  <si>
    <t xml:space="preserve">PROCEDURA NEGOZIATA AI SENSI DELL’ART. 76, COMMA 2, LETT. B), N. 2 E 3 DEL D.LGS. 36/2023 E SS.MM.II., INDETTA DALL’UFFICIO SPECIALE “CENTRALE UNICA DI COMMITENZA PER L’ACQUISIZIONE DI BENI E SERVIZI”, PER L’AFFIDAMENTO DELLA FORNITURA IN SOMMINISTRAZIONE DELLA DURATA DI 36 MESI DEL FARMACO ESCLUSIVO BAQSIMI (p.a. GLUCAGONE), INSERITO NEL PTORS 98 E DISTRIBUITO IN DPC DALL’ASP DI PALERMO – LOTTO UNICO </t>
  </si>
  <si>
    <t>B615A65DF2</t>
  </si>
  <si>
    <t>09190500968</t>
  </si>
  <si>
    <t>RIPA DI PORTA TICINESE 39, 20100, MILANO (MI)</t>
  </si>
  <si>
    <t>029475946990</t>
  </si>
  <si>
    <t>INFO@PEC.AVASPHARMA.COM</t>
  </si>
  <si>
    <t>P_iva</t>
  </si>
  <si>
    <t>Indirizzo</t>
  </si>
  <si>
    <t>Telefono</t>
  </si>
  <si>
    <t>Pec</t>
  </si>
  <si>
    <t>Prezzo unitario di offerta IVA esclusa</t>
  </si>
  <si>
    <t xml:space="preserve">IMPORTO DI AGGIUDICAZIONE DEL LOTTO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</si>
</sst>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[$-410]General"/>
    <numFmt numFmtId="165" formatCode="#,##0.00\ _€"/>
    <numFmt numFmtId="166" formatCode="#,##0.00000\ &quot;€&quot;"/>
    <numFmt numFmtId="167" formatCode="#,##0.00\ &quot;€&quot;"/>
  </numFmts>
  <fonts count="11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2" fillId="0" borderId="0"/>
    <xf numFmtId="0" fontId="6" fillId="0" borderId="0" applyNumberFormat="0" applyBorder="0" applyProtection="0"/>
  </cellStyleXfs>
  <cellXfs count="33">
    <xf numFmtId="0" fontId="0" fillId="0" borderId="0" xfId="0"/>
    <xf numFmtId="0" fontId="0" fillId="0" borderId="0" xfId="0" applyNumberFormat="1" applyFill="1"/>
    <xf numFmtId="165" fontId="0" fillId="0" borderId="0" xfId="0" applyNumberFormat="1" applyFill="1"/>
    <xf numFmtId="0" fontId="0" fillId="0" borderId="0" xfId="0" applyNumberFormat="1" applyFill="1" applyAlignment="1">
      <alignment horizontal="center" vertical="center" wrapText="1"/>
    </xf>
    <xf numFmtId="165" fontId="0" fillId="0" borderId="0" xfId="0" applyNumberFormat="1" applyFill="1" applyAlignment="1">
      <alignment horizontal="center"/>
    </xf>
    <xf numFmtId="166" fontId="0" fillId="0" borderId="0" xfId="0" applyNumberFormat="1" applyFill="1"/>
    <xf numFmtId="1" fontId="0" fillId="0" borderId="0" xfId="0" applyNumberFormat="1" applyFill="1"/>
    <xf numFmtId="3" fontId="0" fillId="0" borderId="0" xfId="0" applyNumberFormat="1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66" fontId="1" fillId="3" borderId="1" xfId="1" applyNumberFormat="1" applyFont="1" applyFill="1" applyBorder="1" applyAlignment="1" applyProtection="1">
      <alignment horizontal="center" vertical="center" wrapText="1"/>
      <protection locked="0"/>
    </xf>
    <xf numFmtId="167" fontId="5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166" fontId="1" fillId="3" borderId="1" xfId="1" applyNumberFormat="1" applyFont="1" applyFill="1" applyBorder="1" applyAlignment="1" applyProtection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7" fontId="7" fillId="5" borderId="1" xfId="0" applyNumberFormat="1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>
      <alignment horizontal="center" vertical="center" wrapText="1"/>
    </xf>
    <xf numFmtId="167" fontId="7" fillId="5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6" borderId="1" xfId="1" applyNumberFormat="1" applyFont="1" applyFill="1" applyBorder="1" applyAlignment="1" applyProtection="1">
      <alignment horizontal="center" vertical="center" wrapText="1"/>
      <protection locked="0"/>
    </xf>
    <xf numFmtId="3" fontId="1" fillId="6" borderId="1" xfId="1" applyNumberFormat="1" applyFont="1" applyFill="1" applyBorder="1" applyAlignment="1" applyProtection="1">
      <alignment horizontal="center" vertical="center" wrapText="1"/>
    </xf>
    <xf numFmtId="167" fontId="1" fillId="6" borderId="1" xfId="1" applyNumberFormat="1" applyFont="1" applyFill="1" applyBorder="1" applyAlignment="1" applyProtection="1">
      <alignment horizontal="center" vertical="center" wrapText="1"/>
    </xf>
    <xf numFmtId="165" fontId="8" fillId="4" borderId="2" xfId="0" applyNumberFormat="1" applyFont="1" applyFill="1" applyBorder="1" applyAlignment="1" applyProtection="1">
      <alignment horizontal="left" vertical="center" wrapText="1"/>
      <protection locked="0"/>
    </xf>
    <xf numFmtId="165" fontId="8" fillId="4" borderId="3" xfId="0" applyNumberFormat="1" applyFont="1" applyFill="1" applyBorder="1" applyAlignment="1" applyProtection="1">
      <alignment horizontal="left" vertical="center" wrapText="1"/>
      <protection locked="0"/>
    </xf>
    <xf numFmtId="165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6" fontId="1" fillId="6" borderId="1" xfId="1" applyNumberFormat="1" applyFont="1" applyFill="1" applyBorder="1" applyAlignment="1" applyProtection="1">
      <alignment horizontal="center" vertical="center" wrapText="1"/>
      <protection locked="0"/>
    </xf>
    <xf numFmtId="166" fontId="1" fillId="2" borderId="4" xfId="1" applyNumberFormat="1" applyFont="1" applyFill="1" applyBorder="1" applyAlignment="1" applyProtection="1">
      <alignment horizontal="center" vertical="center" wrapText="1"/>
      <protection locked="0"/>
    </xf>
    <xf numFmtId="166" fontId="1" fillId="2" borderId="5" xfId="1" applyNumberFormat="1" applyFont="1" applyFill="1" applyBorder="1" applyAlignment="1" applyProtection="1">
      <alignment horizontal="center" vertical="center" wrapText="1"/>
      <protection locked="0"/>
    </xf>
    <xf numFmtId="167" fontId="10" fillId="2" borderId="6" xfId="0" applyNumberFormat="1" applyFont="1" applyFill="1" applyBorder="1" applyAlignment="1">
      <alignment horizontal="center" vertical="center"/>
    </xf>
  </cellXfs>
  <cellStyles count="3">
    <cellStyle name="Excel Built-in Normal" xfId="1"/>
    <cellStyle name="Excel Built-in Normal 1" xfId="2"/>
    <cellStyle name="Normale" xfId="0" builtinId="0"/>
  </cellStyles>
  <dxfs count="0"/>
  <tableStyles count="0" defaultTableStyle="TableStyleMedium2" defaultPivotStyle="PivotStyleLight16"/>
  <colors>
    <mruColors>
      <color rgb="FFCC99FF"/>
      <color rgb="FFCC66FF"/>
      <color rgb="FFFF6699"/>
      <color rgb="FFFF99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PEC.AVASPHARM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4"/>
  <sheetViews>
    <sheetView tabSelected="1" zoomScale="92" zoomScaleNormal="92" workbookViewId="0">
      <selection sqref="A1:U1"/>
    </sheetView>
  </sheetViews>
  <sheetFormatPr defaultColWidth="9.140625" defaultRowHeight="15" x14ac:dyDescent="0.25"/>
  <cols>
    <col min="1" max="1" width="9.42578125" style="3" customWidth="1"/>
    <col min="2" max="2" width="12.28515625" style="1" customWidth="1"/>
    <col min="3" max="3" width="21.28515625" style="1" customWidth="1"/>
    <col min="4" max="4" width="20.42578125" style="2" customWidth="1"/>
    <col min="5" max="5" width="21.42578125" style="2" customWidth="1"/>
    <col min="6" max="6" width="18.5703125" style="2" customWidth="1"/>
    <col min="7" max="7" width="11.140625" style="2" customWidth="1"/>
    <col min="8" max="9" width="21.140625" style="2" customWidth="1"/>
    <col min="10" max="10" width="13" style="2" customWidth="1"/>
    <col min="11" max="11" width="13" style="4" customWidth="1"/>
    <col min="12" max="12" width="20.140625" style="2" customWidth="1"/>
    <col min="13" max="13" width="12.42578125" style="2" customWidth="1"/>
    <col min="14" max="18" width="27" style="2" customWidth="1"/>
    <col min="19" max="19" width="20.7109375" style="2" customWidth="1"/>
    <col min="20" max="20" width="16" style="2" customWidth="1"/>
    <col min="21" max="21" width="30.42578125" style="2" customWidth="1"/>
    <col min="22" max="22" width="15.28515625" style="6" customWidth="1"/>
    <col min="23" max="23" width="20.42578125" style="6" customWidth="1"/>
    <col min="24" max="24" width="19.28515625" style="5" customWidth="1"/>
    <col min="25" max="25" width="17.42578125" style="7" customWidth="1"/>
    <col min="26" max="26" width="20.42578125" style="1" customWidth="1"/>
    <col min="27" max="27" width="25" style="2" customWidth="1"/>
    <col min="28" max="16384" width="9.140625" style="2"/>
  </cols>
  <sheetData>
    <row r="1" spans="1:27" ht="96.75" customHeight="1" x14ac:dyDescent="0.25">
      <c r="A1" s="25" t="s">
        <v>31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7" t="s">
        <v>0</v>
      </c>
      <c r="W1" s="27"/>
      <c r="X1" s="28"/>
      <c r="Y1" s="29" t="s">
        <v>19</v>
      </c>
      <c r="Z1" s="29"/>
      <c r="AA1" s="30" t="s">
        <v>42</v>
      </c>
    </row>
    <row r="2" spans="1:27" ht="38.25" x14ac:dyDescent="0.25">
      <c r="A2" s="8" t="s">
        <v>1</v>
      </c>
      <c r="B2" s="8" t="s">
        <v>16</v>
      </c>
      <c r="C2" s="8" t="s">
        <v>15</v>
      </c>
      <c r="D2" s="9" t="s">
        <v>2</v>
      </c>
      <c r="E2" s="9" t="s">
        <v>8</v>
      </c>
      <c r="F2" s="9" t="s">
        <v>3</v>
      </c>
      <c r="G2" s="9" t="s">
        <v>4</v>
      </c>
      <c r="H2" s="9" t="s">
        <v>5</v>
      </c>
      <c r="I2" s="9" t="s">
        <v>10</v>
      </c>
      <c r="J2" s="9" t="s">
        <v>6</v>
      </c>
      <c r="K2" s="9" t="s">
        <v>7</v>
      </c>
      <c r="L2" s="9" t="s">
        <v>9</v>
      </c>
      <c r="M2" s="9" t="s">
        <v>11</v>
      </c>
      <c r="N2" s="9" t="s">
        <v>29</v>
      </c>
      <c r="O2" s="9" t="s">
        <v>37</v>
      </c>
      <c r="P2" s="9" t="s">
        <v>38</v>
      </c>
      <c r="Q2" s="9" t="s">
        <v>39</v>
      </c>
      <c r="R2" s="9" t="s">
        <v>40</v>
      </c>
      <c r="S2" s="9" t="s">
        <v>14</v>
      </c>
      <c r="T2" s="9" t="s">
        <v>41</v>
      </c>
      <c r="U2" s="10" t="s">
        <v>17</v>
      </c>
      <c r="V2" s="14" t="s">
        <v>28</v>
      </c>
      <c r="W2" s="14" t="s">
        <v>27</v>
      </c>
      <c r="X2" s="14" t="s">
        <v>12</v>
      </c>
      <c r="Y2" s="22" t="s">
        <v>19</v>
      </c>
      <c r="Z2" s="22" t="s">
        <v>12</v>
      </c>
      <c r="AA2" s="31"/>
    </row>
    <row r="3" spans="1:27" ht="39.75" customHeight="1" x14ac:dyDescent="0.25">
      <c r="A3" s="13">
        <v>1</v>
      </c>
      <c r="B3" s="11" t="s">
        <v>13</v>
      </c>
      <c r="C3" s="11" t="s">
        <v>32</v>
      </c>
      <c r="D3" s="12" t="s">
        <v>30</v>
      </c>
      <c r="E3" s="12" t="s">
        <v>20</v>
      </c>
      <c r="F3" s="20" t="s">
        <v>21</v>
      </c>
      <c r="G3" s="12" t="s">
        <v>18</v>
      </c>
      <c r="H3" s="12" t="s">
        <v>22</v>
      </c>
      <c r="I3" s="12">
        <v>1</v>
      </c>
      <c r="J3" s="12" t="s">
        <v>23</v>
      </c>
      <c r="K3" s="12" t="s">
        <v>24</v>
      </c>
      <c r="L3" s="18" t="s">
        <v>25</v>
      </c>
      <c r="M3" s="11" t="s">
        <v>13</v>
      </c>
      <c r="N3" s="19" t="s">
        <v>26</v>
      </c>
      <c r="O3" s="19" t="s">
        <v>33</v>
      </c>
      <c r="P3" s="19" t="s">
        <v>34</v>
      </c>
      <c r="Q3" s="19" t="s">
        <v>35</v>
      </c>
      <c r="R3" s="19" t="s">
        <v>36</v>
      </c>
      <c r="S3" s="21">
        <v>45.57</v>
      </c>
      <c r="T3" s="21">
        <v>45.57</v>
      </c>
      <c r="U3" s="15">
        <f>X3+Z3</f>
        <v>656208</v>
      </c>
      <c r="V3" s="16">
        <v>4000</v>
      </c>
      <c r="W3" s="16">
        <f>V3*3</f>
        <v>12000</v>
      </c>
      <c r="X3" s="17">
        <f>W3*T3</f>
        <v>546840</v>
      </c>
      <c r="Y3" s="23">
        <f>W3*0.2</f>
        <v>2400</v>
      </c>
      <c r="Z3" s="24">
        <f>Y3*T3</f>
        <v>109368</v>
      </c>
      <c r="AA3" s="32">
        <f>X3+Z3</f>
        <v>656208</v>
      </c>
    </row>
    <row r="4" spans="1:27" ht="15" customHeight="1" x14ac:dyDescent="0.25"/>
  </sheetData>
  <mergeCells count="4">
    <mergeCell ref="AA1:AA2"/>
    <mergeCell ref="A1:U1"/>
    <mergeCell ref="V1:X1"/>
    <mergeCell ref="Y1:Z1"/>
  </mergeCells>
  <hyperlinks>
    <hyperlink ref="R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Aggiudicazione e fabbisogni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sciarrino</dc:creator>
  <cp:lastModifiedBy>Cristina Milazzo</cp:lastModifiedBy>
  <dcterms:created xsi:type="dcterms:W3CDTF">2019-06-18T06:56:08Z</dcterms:created>
  <dcterms:modified xsi:type="dcterms:W3CDTF">2025-03-31T13:42:23Z</dcterms:modified>
</cp:coreProperties>
</file>