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milazzo\Desktop\FARMACI\PTORS\PTORS 74-75\Decreti\"/>
    </mc:Choice>
  </mc:AlternateContent>
  <bookViews>
    <workbookView xWindow="0" yWindow="0" windowWidth="28800" windowHeight="12312"/>
  </bookViews>
  <sheets>
    <sheet name="Prospetto_Fabbisogni" sheetId="1" r:id="rId1"/>
    <sheet name="Foglio2" sheetId="2" r:id="rId2"/>
    <sheet name="Foglio3" sheetId="3" r:id="rId3"/>
  </sheets>
  <definedNames>
    <definedName name="_xlnm._FilterDatabase" localSheetId="0" hidden="1">Prospetto_Fabbisogni!$A$2:$CT$37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R37" i="1" l="1"/>
  <c r="CS37" i="1" s="1"/>
  <c r="CO37" i="1"/>
  <c r="CP37" i="1" s="1"/>
  <c r="CL37" i="1"/>
  <c r="CM37" i="1" s="1"/>
  <c r="CI37" i="1"/>
  <c r="CJ37" i="1" s="1"/>
  <c r="CG37" i="1"/>
  <c r="CF37" i="1"/>
  <c r="CC37" i="1"/>
  <c r="CD37" i="1" s="1"/>
  <c r="BZ37" i="1"/>
  <c r="CA37" i="1" s="1"/>
  <c r="BW37" i="1"/>
  <c r="BX37" i="1" s="1"/>
  <c r="BT37" i="1"/>
  <c r="BU37" i="1" s="1"/>
  <c r="BQ37" i="1"/>
  <c r="BR37" i="1" s="1"/>
  <c r="BN37" i="1"/>
  <c r="BO37" i="1" s="1"/>
  <c r="BK37" i="1"/>
  <c r="BL37" i="1" s="1"/>
  <c r="BH37" i="1"/>
  <c r="BI37" i="1" s="1"/>
  <c r="BE37" i="1"/>
  <c r="BF37" i="1" s="1"/>
  <c r="BB37" i="1"/>
  <c r="BC37" i="1" s="1"/>
  <c r="AY37" i="1"/>
  <c r="AZ37" i="1" s="1"/>
  <c r="AV37" i="1"/>
  <c r="AW37" i="1" s="1"/>
  <c r="AS37" i="1"/>
  <c r="AT37" i="1" s="1"/>
  <c r="AP37" i="1"/>
  <c r="AQ37" i="1" s="1"/>
  <c r="AM37" i="1"/>
  <c r="AN37" i="1" s="1"/>
  <c r="AJ37" i="1"/>
  <c r="AK37" i="1" s="1"/>
  <c r="CR35" i="1" l="1"/>
  <c r="CS35" i="1" s="1"/>
  <c r="CO35" i="1"/>
  <c r="CP35" i="1" s="1"/>
  <c r="CL35" i="1"/>
  <c r="CM35" i="1" s="1"/>
  <c r="CI35" i="1"/>
  <c r="CJ35" i="1" s="1"/>
  <c r="CG35" i="1"/>
  <c r="CG33" i="1"/>
  <c r="CC35" i="1"/>
  <c r="CD35" i="1" s="1"/>
  <c r="BZ35" i="1"/>
  <c r="CA35" i="1" s="1"/>
  <c r="BW35" i="1"/>
  <c r="BX35" i="1" s="1"/>
  <c r="BT35" i="1"/>
  <c r="BU35" i="1" s="1"/>
  <c r="BQ35" i="1"/>
  <c r="BR35" i="1" s="1"/>
  <c r="BN35" i="1"/>
  <c r="BO35" i="1" s="1"/>
  <c r="BK35" i="1"/>
  <c r="BL35" i="1" s="1"/>
  <c r="BH35" i="1"/>
  <c r="BI35" i="1" s="1"/>
  <c r="BE35" i="1"/>
  <c r="BF35" i="1" s="1"/>
  <c r="BB35" i="1"/>
  <c r="BC35" i="1" s="1"/>
  <c r="AY35" i="1"/>
  <c r="AZ35" i="1" s="1"/>
  <c r="AV35" i="1"/>
  <c r="AW35" i="1" s="1"/>
  <c r="AS35" i="1"/>
  <c r="AT35" i="1" s="1"/>
  <c r="AP35" i="1"/>
  <c r="AQ35" i="1" s="1"/>
  <c r="AM35" i="1"/>
  <c r="AN35" i="1" s="1"/>
  <c r="AJ35" i="1"/>
  <c r="AK35" i="1" s="1"/>
  <c r="CR34" i="1"/>
  <c r="CS34" i="1" s="1"/>
  <c r="CO34" i="1"/>
  <c r="CP34" i="1" s="1"/>
  <c r="CL34" i="1"/>
  <c r="CM34" i="1" s="1"/>
  <c r="CI34" i="1"/>
  <c r="CJ34" i="1" s="1"/>
  <c r="CF34" i="1"/>
  <c r="CG32" i="1" s="1"/>
  <c r="CC34" i="1"/>
  <c r="CD34" i="1" s="1"/>
  <c r="BZ34" i="1"/>
  <c r="CA34" i="1" s="1"/>
  <c r="BW34" i="1"/>
  <c r="BX34" i="1" s="1"/>
  <c r="BT34" i="1"/>
  <c r="BU34" i="1" s="1"/>
  <c r="BQ34" i="1"/>
  <c r="BR34" i="1" s="1"/>
  <c r="BN34" i="1"/>
  <c r="BO34" i="1" s="1"/>
  <c r="BK34" i="1"/>
  <c r="BL34" i="1" s="1"/>
  <c r="BH34" i="1"/>
  <c r="BI34" i="1" s="1"/>
  <c r="BE34" i="1"/>
  <c r="BF34" i="1" s="1"/>
  <c r="BB34" i="1"/>
  <c r="BC34" i="1" s="1"/>
  <c r="AY34" i="1"/>
  <c r="AZ34" i="1" s="1"/>
  <c r="AV34" i="1"/>
  <c r="AW34" i="1" s="1"/>
  <c r="AS34" i="1"/>
  <c r="AT34" i="1" s="1"/>
  <c r="AP34" i="1"/>
  <c r="AQ34" i="1" s="1"/>
  <c r="AM34" i="1"/>
  <c r="AN34" i="1" s="1"/>
  <c r="AJ34" i="1"/>
  <c r="CR33" i="1"/>
  <c r="CS33" i="1" s="1"/>
  <c r="CO33" i="1"/>
  <c r="CP33" i="1" s="1"/>
  <c r="CL33" i="1"/>
  <c r="CM33" i="1" s="1"/>
  <c r="CI33" i="1"/>
  <c r="CJ33" i="1" s="1"/>
  <c r="CF33" i="1"/>
  <c r="CG31" i="1" s="1"/>
  <c r="CC33" i="1"/>
  <c r="CD33" i="1" s="1"/>
  <c r="BZ33" i="1"/>
  <c r="CA33" i="1" s="1"/>
  <c r="BW33" i="1"/>
  <c r="BX33" i="1" s="1"/>
  <c r="BT33" i="1"/>
  <c r="BU33" i="1" s="1"/>
  <c r="BQ33" i="1"/>
  <c r="BR33" i="1" s="1"/>
  <c r="BN33" i="1"/>
  <c r="BO33" i="1" s="1"/>
  <c r="BK33" i="1"/>
  <c r="BL33" i="1" s="1"/>
  <c r="BH33" i="1"/>
  <c r="BI33" i="1" s="1"/>
  <c r="BE33" i="1"/>
  <c r="BF33" i="1" s="1"/>
  <c r="BB33" i="1"/>
  <c r="BC33" i="1" s="1"/>
  <c r="AY33" i="1"/>
  <c r="AZ33" i="1" s="1"/>
  <c r="AV33" i="1"/>
  <c r="AW33" i="1" s="1"/>
  <c r="AS33" i="1"/>
  <c r="AT33" i="1" s="1"/>
  <c r="AP33" i="1"/>
  <c r="AQ33" i="1" s="1"/>
  <c r="AM33" i="1"/>
  <c r="AN33" i="1" s="1"/>
  <c r="AJ33" i="1"/>
  <c r="CR32" i="1"/>
  <c r="CS32" i="1" s="1"/>
  <c r="CO32" i="1"/>
  <c r="CP32" i="1" s="1"/>
  <c r="CL32" i="1"/>
  <c r="CM32" i="1" s="1"/>
  <c r="CI32" i="1"/>
  <c r="CJ32" i="1" s="1"/>
  <c r="CF32" i="1"/>
  <c r="CC32" i="1"/>
  <c r="CD32" i="1" s="1"/>
  <c r="BZ32" i="1"/>
  <c r="CA32" i="1" s="1"/>
  <c r="BW32" i="1"/>
  <c r="BX32" i="1" s="1"/>
  <c r="BT32" i="1"/>
  <c r="BU32" i="1" s="1"/>
  <c r="BQ32" i="1"/>
  <c r="BR32" i="1" s="1"/>
  <c r="BN32" i="1"/>
  <c r="BO32" i="1" s="1"/>
  <c r="BK32" i="1"/>
  <c r="BL32" i="1" s="1"/>
  <c r="BH32" i="1"/>
  <c r="BI32" i="1" s="1"/>
  <c r="BE32" i="1"/>
  <c r="BF32" i="1" s="1"/>
  <c r="BB32" i="1"/>
  <c r="BC32" i="1" s="1"/>
  <c r="AY32" i="1"/>
  <c r="AZ32" i="1" s="1"/>
  <c r="AV32" i="1"/>
  <c r="AW32" i="1" s="1"/>
  <c r="AS32" i="1"/>
  <c r="AT32" i="1" s="1"/>
  <c r="AP32" i="1"/>
  <c r="AQ32" i="1" s="1"/>
  <c r="AM32" i="1"/>
  <c r="AN32" i="1" s="1"/>
  <c r="AJ32" i="1"/>
  <c r="CR31" i="1"/>
  <c r="CS31" i="1" s="1"/>
  <c r="CO31" i="1"/>
  <c r="CP31" i="1" s="1"/>
  <c r="CL31" i="1"/>
  <c r="CM31" i="1" s="1"/>
  <c r="CI31" i="1"/>
  <c r="CJ31" i="1" s="1"/>
  <c r="CF31" i="1"/>
  <c r="CC31" i="1"/>
  <c r="CD31" i="1" s="1"/>
  <c r="BZ31" i="1"/>
  <c r="CA31" i="1" s="1"/>
  <c r="BW31" i="1"/>
  <c r="BX31" i="1" s="1"/>
  <c r="BT31" i="1"/>
  <c r="BU31" i="1" s="1"/>
  <c r="BQ31" i="1"/>
  <c r="BR31" i="1" s="1"/>
  <c r="BN31" i="1"/>
  <c r="BO31" i="1" s="1"/>
  <c r="BK31" i="1"/>
  <c r="BL31" i="1" s="1"/>
  <c r="BH31" i="1"/>
  <c r="BI31" i="1" s="1"/>
  <c r="BE31" i="1"/>
  <c r="BF31" i="1" s="1"/>
  <c r="BB31" i="1"/>
  <c r="BC31" i="1" s="1"/>
  <c r="AY31" i="1"/>
  <c r="AZ31" i="1" s="1"/>
  <c r="AV31" i="1"/>
  <c r="AW31" i="1" s="1"/>
  <c r="AS31" i="1"/>
  <c r="AT31" i="1" s="1"/>
  <c r="AP31" i="1"/>
  <c r="AQ31" i="1" s="1"/>
  <c r="AM31" i="1"/>
  <c r="AN31" i="1" s="1"/>
  <c r="AJ31" i="1"/>
  <c r="AK33" i="1" l="1"/>
  <c r="AK34" i="1"/>
  <c r="AK31" i="1"/>
  <c r="AK32" i="1"/>
  <c r="CR36" i="1" l="1"/>
  <c r="CS36" i="1" s="1"/>
  <c r="CO36" i="1"/>
  <c r="CP36" i="1" s="1"/>
  <c r="CL36" i="1"/>
  <c r="CM36" i="1" s="1"/>
  <c r="CI36" i="1"/>
  <c r="CJ36" i="1" s="1"/>
  <c r="CG36" i="1"/>
  <c r="CF36" i="1"/>
  <c r="CC36" i="1"/>
  <c r="CD36" i="1" s="1"/>
  <c r="BZ36" i="1"/>
  <c r="CA36" i="1" s="1"/>
  <c r="BW36" i="1"/>
  <c r="BX36" i="1" s="1"/>
  <c r="BT36" i="1"/>
  <c r="BU36" i="1" s="1"/>
  <c r="BQ36" i="1"/>
  <c r="BR36" i="1" s="1"/>
  <c r="BN36" i="1"/>
  <c r="BO36" i="1" s="1"/>
  <c r="BK36" i="1"/>
  <c r="BL36" i="1" s="1"/>
  <c r="BH36" i="1"/>
  <c r="BI36" i="1" s="1"/>
  <c r="BE36" i="1"/>
  <c r="BF36" i="1" s="1"/>
  <c r="BB36" i="1"/>
  <c r="BC36" i="1" s="1"/>
  <c r="AY36" i="1"/>
  <c r="AZ36" i="1" s="1"/>
  <c r="AV36" i="1"/>
  <c r="AW36" i="1" s="1"/>
  <c r="AS36" i="1"/>
  <c r="AT36" i="1" s="1"/>
  <c r="AP36" i="1"/>
  <c r="AQ36" i="1" s="1"/>
  <c r="AM36" i="1"/>
  <c r="AJ36" i="1"/>
  <c r="CG30" i="1"/>
  <c r="CG29" i="1"/>
  <c r="CR30" i="1"/>
  <c r="CS30" i="1" s="1"/>
  <c r="CO30" i="1"/>
  <c r="CP30" i="1" s="1"/>
  <c r="CL30" i="1"/>
  <c r="CM30" i="1" s="1"/>
  <c r="CI30" i="1"/>
  <c r="CJ30" i="1" s="1"/>
  <c r="CF30" i="1"/>
  <c r="CC30" i="1"/>
  <c r="CD30" i="1" s="1"/>
  <c r="BZ30" i="1"/>
  <c r="CA30" i="1" s="1"/>
  <c r="BW30" i="1"/>
  <c r="BX30" i="1" s="1"/>
  <c r="BT30" i="1"/>
  <c r="BU30" i="1" s="1"/>
  <c r="BQ30" i="1"/>
  <c r="BR30" i="1" s="1"/>
  <c r="BN30" i="1"/>
  <c r="BO30" i="1" s="1"/>
  <c r="BK30" i="1"/>
  <c r="BL30" i="1" s="1"/>
  <c r="BH30" i="1"/>
  <c r="BI30" i="1" s="1"/>
  <c r="BE30" i="1"/>
  <c r="BF30" i="1" s="1"/>
  <c r="BB30" i="1"/>
  <c r="BC30" i="1" s="1"/>
  <c r="AY30" i="1"/>
  <c r="AZ30" i="1" s="1"/>
  <c r="AV30" i="1"/>
  <c r="AW30" i="1" s="1"/>
  <c r="AS30" i="1"/>
  <c r="AT30" i="1" s="1"/>
  <c r="AP30" i="1"/>
  <c r="AQ30" i="1" s="1"/>
  <c r="AM30" i="1"/>
  <c r="AJ30" i="1"/>
  <c r="CR27" i="1"/>
  <c r="CS27" i="1" s="1"/>
  <c r="CO27" i="1"/>
  <c r="CP27" i="1" s="1"/>
  <c r="CL27" i="1"/>
  <c r="CM27" i="1" s="1"/>
  <c r="CI27" i="1"/>
  <c r="CJ27" i="1" s="1"/>
  <c r="CF27" i="1"/>
  <c r="CG25" i="1" s="1"/>
  <c r="CC27" i="1"/>
  <c r="CD27" i="1" s="1"/>
  <c r="BZ27" i="1"/>
  <c r="CA27" i="1" s="1"/>
  <c r="BW27" i="1"/>
  <c r="BX27" i="1" s="1"/>
  <c r="BT27" i="1"/>
  <c r="BU27" i="1" s="1"/>
  <c r="BQ27" i="1"/>
  <c r="BR27" i="1" s="1"/>
  <c r="BN27" i="1"/>
  <c r="BO27" i="1" s="1"/>
  <c r="BK27" i="1"/>
  <c r="BL27" i="1" s="1"/>
  <c r="BH27" i="1"/>
  <c r="BI27" i="1" s="1"/>
  <c r="BE27" i="1"/>
  <c r="BF27" i="1" s="1"/>
  <c r="BB27" i="1"/>
  <c r="BC27" i="1" s="1"/>
  <c r="AY27" i="1"/>
  <c r="AZ27" i="1" s="1"/>
  <c r="AV27" i="1"/>
  <c r="AW27" i="1" s="1"/>
  <c r="AS27" i="1"/>
  <c r="AT27" i="1" s="1"/>
  <c r="AP27" i="1"/>
  <c r="AQ27" i="1" s="1"/>
  <c r="AM27" i="1"/>
  <c r="AJ27" i="1"/>
  <c r="CR26" i="1"/>
  <c r="CS26" i="1" s="1"/>
  <c r="CO26" i="1"/>
  <c r="CP26" i="1" s="1"/>
  <c r="CL26" i="1"/>
  <c r="CM26" i="1" s="1"/>
  <c r="CI26" i="1"/>
  <c r="CJ26" i="1" s="1"/>
  <c r="CF26" i="1"/>
  <c r="CG24" i="1" s="1"/>
  <c r="CC26" i="1"/>
  <c r="CD26" i="1" s="1"/>
  <c r="BZ26" i="1"/>
  <c r="CA26" i="1" s="1"/>
  <c r="BW26" i="1"/>
  <c r="BX26" i="1" s="1"/>
  <c r="BT26" i="1"/>
  <c r="BU26" i="1" s="1"/>
  <c r="BQ26" i="1"/>
  <c r="BR26" i="1" s="1"/>
  <c r="BN26" i="1"/>
  <c r="BO26" i="1" s="1"/>
  <c r="BK26" i="1"/>
  <c r="BL26" i="1" s="1"/>
  <c r="BH26" i="1"/>
  <c r="BI26" i="1" s="1"/>
  <c r="BE26" i="1"/>
  <c r="BF26" i="1" s="1"/>
  <c r="BB26" i="1"/>
  <c r="BC26" i="1" s="1"/>
  <c r="AY26" i="1"/>
  <c r="AZ26" i="1" s="1"/>
  <c r="AV26" i="1"/>
  <c r="AW26" i="1" s="1"/>
  <c r="AS26" i="1"/>
  <c r="AT26" i="1" s="1"/>
  <c r="AP26" i="1"/>
  <c r="AQ26" i="1" s="1"/>
  <c r="AM26" i="1"/>
  <c r="AN26" i="1" s="1"/>
  <c r="AJ26" i="1"/>
  <c r="CR25" i="1"/>
  <c r="CS25" i="1" s="1"/>
  <c r="CO25" i="1"/>
  <c r="CP25" i="1" s="1"/>
  <c r="CL25" i="1"/>
  <c r="CM25" i="1" s="1"/>
  <c r="CI25" i="1"/>
  <c r="CJ25" i="1" s="1"/>
  <c r="CF25" i="1"/>
  <c r="CC25" i="1"/>
  <c r="CD25" i="1" s="1"/>
  <c r="BZ25" i="1"/>
  <c r="CA25" i="1" s="1"/>
  <c r="BW25" i="1"/>
  <c r="BX25" i="1" s="1"/>
  <c r="BT25" i="1"/>
  <c r="BU25" i="1" s="1"/>
  <c r="BQ25" i="1"/>
  <c r="BR25" i="1" s="1"/>
  <c r="BN25" i="1"/>
  <c r="BO25" i="1" s="1"/>
  <c r="BK25" i="1"/>
  <c r="BL25" i="1" s="1"/>
  <c r="BH25" i="1"/>
  <c r="BI25" i="1" s="1"/>
  <c r="BE25" i="1"/>
  <c r="BF25" i="1" s="1"/>
  <c r="BB25" i="1"/>
  <c r="BC25" i="1" s="1"/>
  <c r="AY25" i="1"/>
  <c r="AZ25" i="1" s="1"/>
  <c r="AV25" i="1"/>
  <c r="AW25" i="1" s="1"/>
  <c r="AS25" i="1"/>
  <c r="AT25" i="1" s="1"/>
  <c r="AP25" i="1"/>
  <c r="AQ25" i="1" s="1"/>
  <c r="AM25" i="1"/>
  <c r="AJ25" i="1"/>
  <c r="CR24" i="1"/>
  <c r="CS24" i="1" s="1"/>
  <c r="CO24" i="1"/>
  <c r="CP24" i="1" s="1"/>
  <c r="CL24" i="1"/>
  <c r="CM24" i="1" s="1"/>
  <c r="CI24" i="1"/>
  <c r="CJ24" i="1" s="1"/>
  <c r="CF24" i="1"/>
  <c r="CC24" i="1"/>
  <c r="CD24" i="1" s="1"/>
  <c r="BZ24" i="1"/>
  <c r="CA24" i="1" s="1"/>
  <c r="BW24" i="1"/>
  <c r="BX24" i="1" s="1"/>
  <c r="BT24" i="1"/>
  <c r="BU24" i="1" s="1"/>
  <c r="BQ24" i="1"/>
  <c r="BR24" i="1" s="1"/>
  <c r="BN24" i="1"/>
  <c r="BO24" i="1" s="1"/>
  <c r="BK24" i="1"/>
  <c r="BL24" i="1" s="1"/>
  <c r="BH24" i="1"/>
  <c r="BI24" i="1" s="1"/>
  <c r="BE24" i="1"/>
  <c r="BF24" i="1" s="1"/>
  <c r="BB24" i="1"/>
  <c r="BC24" i="1" s="1"/>
  <c r="AY24" i="1"/>
  <c r="AZ24" i="1" s="1"/>
  <c r="AV24" i="1"/>
  <c r="AW24" i="1" s="1"/>
  <c r="AS24" i="1"/>
  <c r="AT24" i="1" s="1"/>
  <c r="AP24" i="1"/>
  <c r="AQ24" i="1" s="1"/>
  <c r="AM24" i="1"/>
  <c r="AN24" i="1" s="1"/>
  <c r="AJ24" i="1"/>
  <c r="CR29" i="1"/>
  <c r="CS29" i="1" s="1"/>
  <c r="CO29" i="1"/>
  <c r="CP29" i="1" s="1"/>
  <c r="CL29" i="1"/>
  <c r="CM29" i="1" s="1"/>
  <c r="CI29" i="1"/>
  <c r="CJ29" i="1" s="1"/>
  <c r="CF29" i="1"/>
  <c r="CG27" i="1" s="1"/>
  <c r="CC29" i="1"/>
  <c r="CD29" i="1" s="1"/>
  <c r="BZ29" i="1"/>
  <c r="CA29" i="1" s="1"/>
  <c r="BW29" i="1"/>
  <c r="BX29" i="1" s="1"/>
  <c r="BT29" i="1"/>
  <c r="BU29" i="1" s="1"/>
  <c r="BQ29" i="1"/>
  <c r="BR29" i="1" s="1"/>
  <c r="BN29" i="1"/>
  <c r="BO29" i="1" s="1"/>
  <c r="BK29" i="1"/>
  <c r="BL29" i="1" s="1"/>
  <c r="BH29" i="1"/>
  <c r="BI29" i="1" s="1"/>
  <c r="BE29" i="1"/>
  <c r="BF29" i="1" s="1"/>
  <c r="BB29" i="1"/>
  <c r="BC29" i="1" s="1"/>
  <c r="AY29" i="1"/>
  <c r="AZ29" i="1" s="1"/>
  <c r="AV29" i="1"/>
  <c r="AW29" i="1" s="1"/>
  <c r="AS29" i="1"/>
  <c r="AT29" i="1" s="1"/>
  <c r="AP29" i="1"/>
  <c r="AQ29" i="1" s="1"/>
  <c r="AM29" i="1"/>
  <c r="AN29" i="1" s="1"/>
  <c r="AJ29" i="1"/>
  <c r="AK27" i="1" l="1"/>
  <c r="AK25" i="1"/>
  <c r="AK29" i="1"/>
  <c r="AK30" i="1"/>
  <c r="AK36" i="1"/>
  <c r="CG34" i="1"/>
  <c r="AN30" i="1"/>
  <c r="AN36" i="1"/>
  <c r="AK24" i="1"/>
  <c r="AN25" i="1"/>
  <c r="AK26" i="1"/>
  <c r="AN27" i="1"/>
  <c r="CR4" i="1" l="1"/>
  <c r="CS4" i="1" s="1"/>
  <c r="CR5" i="1"/>
  <c r="CS5" i="1" s="1"/>
  <c r="CR6" i="1"/>
  <c r="CS6" i="1" s="1"/>
  <c r="CR7" i="1"/>
  <c r="CS7" i="1" s="1"/>
  <c r="CR8" i="1"/>
  <c r="CS8" i="1" s="1"/>
  <c r="CR9" i="1"/>
  <c r="CS9" i="1" s="1"/>
  <c r="CR10" i="1"/>
  <c r="CS10" i="1" s="1"/>
  <c r="CR11" i="1"/>
  <c r="CS11" i="1" s="1"/>
  <c r="CR12" i="1"/>
  <c r="CS12" i="1" s="1"/>
  <c r="CR13" i="1"/>
  <c r="CS13" i="1" s="1"/>
  <c r="CR14" i="1"/>
  <c r="CS14" i="1" s="1"/>
  <c r="CR15" i="1"/>
  <c r="CS15" i="1" s="1"/>
  <c r="CR16" i="1"/>
  <c r="CS16" i="1" s="1"/>
  <c r="CR17" i="1"/>
  <c r="CS17" i="1" s="1"/>
  <c r="CR18" i="1"/>
  <c r="CS18" i="1" s="1"/>
  <c r="CR19" i="1"/>
  <c r="CS19" i="1" s="1"/>
  <c r="CR20" i="1"/>
  <c r="CS20" i="1" s="1"/>
  <c r="CR21" i="1"/>
  <c r="CS21" i="1" s="1"/>
  <c r="CR22" i="1"/>
  <c r="CS22" i="1" s="1"/>
  <c r="CR23" i="1"/>
  <c r="CS23" i="1" s="1"/>
  <c r="CR28" i="1"/>
  <c r="CS28" i="1" s="1"/>
  <c r="CO4" i="1"/>
  <c r="CP4" i="1" s="1"/>
  <c r="CO5" i="1"/>
  <c r="CP5" i="1" s="1"/>
  <c r="CO6" i="1"/>
  <c r="CP6" i="1" s="1"/>
  <c r="CO7" i="1"/>
  <c r="CP7" i="1" s="1"/>
  <c r="CO8" i="1"/>
  <c r="CP8" i="1" s="1"/>
  <c r="CO9" i="1"/>
  <c r="CP9" i="1" s="1"/>
  <c r="CO10" i="1"/>
  <c r="CP10" i="1" s="1"/>
  <c r="CO11" i="1"/>
  <c r="CP11" i="1" s="1"/>
  <c r="CO12" i="1"/>
  <c r="CP12" i="1" s="1"/>
  <c r="CO13" i="1"/>
  <c r="CP13" i="1" s="1"/>
  <c r="CO14" i="1"/>
  <c r="CP14" i="1" s="1"/>
  <c r="CO15" i="1"/>
  <c r="CP15" i="1" s="1"/>
  <c r="CO16" i="1"/>
  <c r="CP16" i="1" s="1"/>
  <c r="CO17" i="1"/>
  <c r="CP17" i="1" s="1"/>
  <c r="CO18" i="1"/>
  <c r="CP18" i="1" s="1"/>
  <c r="CO19" i="1"/>
  <c r="CP19" i="1" s="1"/>
  <c r="CO20" i="1"/>
  <c r="CP20" i="1" s="1"/>
  <c r="CO21" i="1"/>
  <c r="CP21" i="1" s="1"/>
  <c r="CO22" i="1"/>
  <c r="CP22" i="1" s="1"/>
  <c r="CO23" i="1"/>
  <c r="CP23" i="1" s="1"/>
  <c r="CO28" i="1"/>
  <c r="CP28" i="1" s="1"/>
  <c r="CL4" i="1"/>
  <c r="CM4" i="1" s="1"/>
  <c r="CL5" i="1"/>
  <c r="CM5" i="1" s="1"/>
  <c r="CL6" i="1"/>
  <c r="CM6" i="1" s="1"/>
  <c r="CL7" i="1"/>
  <c r="CM7" i="1" s="1"/>
  <c r="CL8" i="1"/>
  <c r="CM8" i="1" s="1"/>
  <c r="CL9" i="1"/>
  <c r="CM9" i="1" s="1"/>
  <c r="CL10" i="1"/>
  <c r="CM10" i="1" s="1"/>
  <c r="CL11" i="1"/>
  <c r="CM11" i="1" s="1"/>
  <c r="CL12" i="1"/>
  <c r="CM12" i="1" s="1"/>
  <c r="CL13" i="1"/>
  <c r="CM13" i="1" s="1"/>
  <c r="CL14" i="1"/>
  <c r="CM14" i="1" s="1"/>
  <c r="CL15" i="1"/>
  <c r="CM15" i="1" s="1"/>
  <c r="CL16" i="1"/>
  <c r="CM16" i="1" s="1"/>
  <c r="CL17" i="1"/>
  <c r="CM17" i="1" s="1"/>
  <c r="CL18" i="1"/>
  <c r="CM18" i="1" s="1"/>
  <c r="CL19" i="1"/>
  <c r="CM19" i="1" s="1"/>
  <c r="CL20" i="1"/>
  <c r="CM20" i="1" s="1"/>
  <c r="CL21" i="1"/>
  <c r="CM21" i="1" s="1"/>
  <c r="CL22" i="1"/>
  <c r="CM22" i="1" s="1"/>
  <c r="CL23" i="1"/>
  <c r="CM23" i="1" s="1"/>
  <c r="CL28" i="1"/>
  <c r="CM28" i="1" s="1"/>
  <c r="CI4" i="1"/>
  <c r="CJ4" i="1" s="1"/>
  <c r="CI5" i="1"/>
  <c r="CJ5" i="1" s="1"/>
  <c r="CI6" i="1"/>
  <c r="CJ6" i="1" s="1"/>
  <c r="CI7" i="1"/>
  <c r="CJ7" i="1" s="1"/>
  <c r="CI8" i="1"/>
  <c r="CJ8" i="1" s="1"/>
  <c r="CI9" i="1"/>
  <c r="CJ9" i="1" s="1"/>
  <c r="CI10" i="1"/>
  <c r="CJ10" i="1" s="1"/>
  <c r="CI11" i="1"/>
  <c r="CJ11" i="1" s="1"/>
  <c r="CI12" i="1"/>
  <c r="CJ12" i="1" s="1"/>
  <c r="CI13" i="1"/>
  <c r="CJ13" i="1" s="1"/>
  <c r="CI14" i="1"/>
  <c r="CJ14" i="1" s="1"/>
  <c r="CI15" i="1"/>
  <c r="CJ15" i="1" s="1"/>
  <c r="CI16" i="1"/>
  <c r="CJ16" i="1" s="1"/>
  <c r="CI17" i="1"/>
  <c r="CJ17" i="1" s="1"/>
  <c r="CI18" i="1"/>
  <c r="CJ18" i="1" s="1"/>
  <c r="CI19" i="1"/>
  <c r="CJ19" i="1" s="1"/>
  <c r="CI20" i="1"/>
  <c r="CJ20" i="1" s="1"/>
  <c r="CI21" i="1"/>
  <c r="CJ21" i="1" s="1"/>
  <c r="CI22" i="1"/>
  <c r="CJ22" i="1" s="1"/>
  <c r="CI23" i="1"/>
  <c r="CJ23" i="1" s="1"/>
  <c r="CI28" i="1"/>
  <c r="CJ28" i="1" s="1"/>
  <c r="CF4" i="1"/>
  <c r="CG4" i="1" s="1"/>
  <c r="CF5" i="1"/>
  <c r="CG5" i="1" s="1"/>
  <c r="CF6" i="1"/>
  <c r="CG6" i="1" s="1"/>
  <c r="CF7" i="1"/>
  <c r="CG7" i="1" s="1"/>
  <c r="CF8" i="1"/>
  <c r="CG8" i="1" s="1"/>
  <c r="CF9" i="1"/>
  <c r="CG9" i="1" s="1"/>
  <c r="CF10" i="1"/>
  <c r="CG10" i="1" s="1"/>
  <c r="CF11" i="1"/>
  <c r="CG11" i="1" s="1"/>
  <c r="CF12" i="1"/>
  <c r="CG12" i="1" s="1"/>
  <c r="CF13" i="1"/>
  <c r="CG13" i="1" s="1"/>
  <c r="CF14" i="1"/>
  <c r="CG14" i="1" s="1"/>
  <c r="CF15" i="1"/>
  <c r="CG15" i="1" s="1"/>
  <c r="CF16" i="1"/>
  <c r="CG16" i="1" s="1"/>
  <c r="CF17" i="1"/>
  <c r="CG17" i="1" s="1"/>
  <c r="CF18" i="1"/>
  <c r="CG18" i="1" s="1"/>
  <c r="CF19" i="1"/>
  <c r="CG19" i="1" s="1"/>
  <c r="CF20" i="1"/>
  <c r="CG20" i="1" s="1"/>
  <c r="CF21" i="1"/>
  <c r="CG21" i="1" s="1"/>
  <c r="CF22" i="1"/>
  <c r="CG22" i="1" s="1"/>
  <c r="CF23" i="1"/>
  <c r="CG23" i="1" s="1"/>
  <c r="CF28" i="1"/>
  <c r="CC4" i="1"/>
  <c r="CD4" i="1" s="1"/>
  <c r="CC5" i="1"/>
  <c r="CD5" i="1" s="1"/>
  <c r="CC6" i="1"/>
  <c r="CD6" i="1" s="1"/>
  <c r="CC7" i="1"/>
  <c r="CD7" i="1" s="1"/>
  <c r="CC8" i="1"/>
  <c r="CD8" i="1" s="1"/>
  <c r="CC9" i="1"/>
  <c r="CD9" i="1" s="1"/>
  <c r="CC10" i="1"/>
  <c r="CD10" i="1" s="1"/>
  <c r="CC11" i="1"/>
  <c r="CD11" i="1" s="1"/>
  <c r="CC12" i="1"/>
  <c r="CD12" i="1" s="1"/>
  <c r="CC13" i="1"/>
  <c r="CD13" i="1" s="1"/>
  <c r="CC14" i="1"/>
  <c r="CD14" i="1" s="1"/>
  <c r="CC15" i="1"/>
  <c r="CD15" i="1" s="1"/>
  <c r="CC16" i="1"/>
  <c r="CD16" i="1" s="1"/>
  <c r="CC17" i="1"/>
  <c r="CD17" i="1" s="1"/>
  <c r="CC18" i="1"/>
  <c r="CD18" i="1" s="1"/>
  <c r="CC19" i="1"/>
  <c r="CD19" i="1" s="1"/>
  <c r="CC20" i="1"/>
  <c r="CD20" i="1" s="1"/>
  <c r="CC21" i="1"/>
  <c r="CD21" i="1" s="1"/>
  <c r="CC22" i="1"/>
  <c r="CD22" i="1" s="1"/>
  <c r="CC23" i="1"/>
  <c r="CD23" i="1" s="1"/>
  <c r="CC28" i="1"/>
  <c r="CD28" i="1" s="1"/>
  <c r="BZ4" i="1"/>
  <c r="CA4" i="1" s="1"/>
  <c r="BZ5" i="1"/>
  <c r="CA5" i="1" s="1"/>
  <c r="BZ6" i="1"/>
  <c r="CA6" i="1" s="1"/>
  <c r="BZ7" i="1"/>
  <c r="CA7" i="1" s="1"/>
  <c r="BZ8" i="1"/>
  <c r="CA8" i="1" s="1"/>
  <c r="BZ9" i="1"/>
  <c r="CA9" i="1" s="1"/>
  <c r="BZ10" i="1"/>
  <c r="CA10" i="1" s="1"/>
  <c r="BZ11" i="1"/>
  <c r="CA11" i="1" s="1"/>
  <c r="BZ12" i="1"/>
  <c r="CA12" i="1" s="1"/>
  <c r="BZ13" i="1"/>
  <c r="CA13" i="1" s="1"/>
  <c r="BZ14" i="1"/>
  <c r="CA14" i="1" s="1"/>
  <c r="BZ15" i="1"/>
  <c r="CA15" i="1" s="1"/>
  <c r="BZ16" i="1"/>
  <c r="CA16" i="1" s="1"/>
  <c r="BZ17" i="1"/>
  <c r="CA17" i="1" s="1"/>
  <c r="BZ18" i="1"/>
  <c r="CA18" i="1" s="1"/>
  <c r="BZ19" i="1"/>
  <c r="CA19" i="1" s="1"/>
  <c r="BZ20" i="1"/>
  <c r="CA20" i="1" s="1"/>
  <c r="BZ21" i="1"/>
  <c r="CA21" i="1" s="1"/>
  <c r="BZ22" i="1"/>
  <c r="CA22" i="1" s="1"/>
  <c r="BZ23" i="1"/>
  <c r="CA23" i="1" s="1"/>
  <c r="BZ28" i="1"/>
  <c r="CA28" i="1" s="1"/>
  <c r="BW4" i="1"/>
  <c r="BX4" i="1" s="1"/>
  <c r="BW5" i="1"/>
  <c r="BX5" i="1" s="1"/>
  <c r="BW6" i="1"/>
  <c r="BX6" i="1" s="1"/>
  <c r="BW7" i="1"/>
  <c r="BX7" i="1" s="1"/>
  <c r="BW8" i="1"/>
  <c r="BX8" i="1" s="1"/>
  <c r="BW9" i="1"/>
  <c r="BX9" i="1" s="1"/>
  <c r="BW10" i="1"/>
  <c r="BX10" i="1" s="1"/>
  <c r="BW11" i="1"/>
  <c r="BX11" i="1" s="1"/>
  <c r="BW12" i="1"/>
  <c r="BX12" i="1" s="1"/>
  <c r="BW13" i="1"/>
  <c r="BX13" i="1" s="1"/>
  <c r="BW14" i="1"/>
  <c r="BX14" i="1" s="1"/>
  <c r="BW15" i="1"/>
  <c r="BX15" i="1" s="1"/>
  <c r="BW16" i="1"/>
  <c r="BX16" i="1" s="1"/>
  <c r="BW17" i="1"/>
  <c r="BX17" i="1" s="1"/>
  <c r="BW18" i="1"/>
  <c r="BX18" i="1" s="1"/>
  <c r="BW19" i="1"/>
  <c r="BX19" i="1" s="1"/>
  <c r="BW20" i="1"/>
  <c r="BX20" i="1" s="1"/>
  <c r="BW21" i="1"/>
  <c r="BX21" i="1" s="1"/>
  <c r="BW22" i="1"/>
  <c r="BX22" i="1" s="1"/>
  <c r="BW23" i="1"/>
  <c r="BX23" i="1" s="1"/>
  <c r="BW28" i="1"/>
  <c r="BX28" i="1" s="1"/>
  <c r="BT4" i="1"/>
  <c r="BU4" i="1" s="1"/>
  <c r="BT5" i="1"/>
  <c r="BU5" i="1" s="1"/>
  <c r="BT6" i="1"/>
  <c r="BU6" i="1" s="1"/>
  <c r="BT7" i="1"/>
  <c r="BU7" i="1" s="1"/>
  <c r="BT8" i="1"/>
  <c r="BU8" i="1" s="1"/>
  <c r="BT9" i="1"/>
  <c r="BU9" i="1" s="1"/>
  <c r="BT10" i="1"/>
  <c r="BU10" i="1" s="1"/>
  <c r="BT11" i="1"/>
  <c r="BU11" i="1" s="1"/>
  <c r="BT12" i="1"/>
  <c r="BU12" i="1" s="1"/>
  <c r="BT13" i="1"/>
  <c r="BU13" i="1" s="1"/>
  <c r="BT14" i="1"/>
  <c r="BU14" i="1" s="1"/>
  <c r="BT15" i="1"/>
  <c r="BU15" i="1" s="1"/>
  <c r="BT16" i="1"/>
  <c r="BU16" i="1" s="1"/>
  <c r="BT17" i="1"/>
  <c r="BU17" i="1" s="1"/>
  <c r="BT18" i="1"/>
  <c r="BU18" i="1" s="1"/>
  <c r="BT19" i="1"/>
  <c r="BU19" i="1" s="1"/>
  <c r="BT20" i="1"/>
  <c r="BU20" i="1" s="1"/>
  <c r="BT21" i="1"/>
  <c r="BU21" i="1" s="1"/>
  <c r="BT22" i="1"/>
  <c r="BU22" i="1" s="1"/>
  <c r="BT23" i="1"/>
  <c r="BU23" i="1" s="1"/>
  <c r="BT28" i="1"/>
  <c r="BU28" i="1" s="1"/>
  <c r="BQ4" i="1"/>
  <c r="BR4" i="1" s="1"/>
  <c r="BQ5" i="1"/>
  <c r="BR5" i="1" s="1"/>
  <c r="BQ6" i="1"/>
  <c r="BR6" i="1" s="1"/>
  <c r="BQ7" i="1"/>
  <c r="BR7" i="1" s="1"/>
  <c r="BQ8" i="1"/>
  <c r="BR8" i="1" s="1"/>
  <c r="BQ9" i="1"/>
  <c r="BR9" i="1" s="1"/>
  <c r="BQ10" i="1"/>
  <c r="BR10" i="1" s="1"/>
  <c r="BQ11" i="1"/>
  <c r="BR11" i="1" s="1"/>
  <c r="BQ12" i="1"/>
  <c r="BR12" i="1" s="1"/>
  <c r="BQ13" i="1"/>
  <c r="BR13" i="1" s="1"/>
  <c r="BQ14" i="1"/>
  <c r="BR14" i="1" s="1"/>
  <c r="BQ15" i="1"/>
  <c r="BR15" i="1" s="1"/>
  <c r="BQ16" i="1"/>
  <c r="BR16" i="1" s="1"/>
  <c r="BQ17" i="1"/>
  <c r="BR17" i="1" s="1"/>
  <c r="BQ18" i="1"/>
  <c r="BR18" i="1" s="1"/>
  <c r="BQ19" i="1"/>
  <c r="BR19" i="1" s="1"/>
  <c r="BQ20" i="1"/>
  <c r="BR20" i="1" s="1"/>
  <c r="BQ21" i="1"/>
  <c r="BR21" i="1" s="1"/>
  <c r="BQ22" i="1"/>
  <c r="BR22" i="1" s="1"/>
  <c r="BQ23" i="1"/>
  <c r="BR23" i="1" s="1"/>
  <c r="BQ28" i="1"/>
  <c r="BR28" i="1" s="1"/>
  <c r="BN4" i="1"/>
  <c r="BO4" i="1" s="1"/>
  <c r="BN5" i="1"/>
  <c r="BO5" i="1" s="1"/>
  <c r="BN6" i="1"/>
  <c r="BO6" i="1" s="1"/>
  <c r="BN7" i="1"/>
  <c r="BO7" i="1" s="1"/>
  <c r="BN8" i="1"/>
  <c r="BO8" i="1" s="1"/>
  <c r="BN9" i="1"/>
  <c r="BO9" i="1" s="1"/>
  <c r="BN10" i="1"/>
  <c r="BO10" i="1" s="1"/>
  <c r="BN11" i="1"/>
  <c r="BO11" i="1" s="1"/>
  <c r="BN12" i="1"/>
  <c r="BO12" i="1" s="1"/>
  <c r="BN13" i="1"/>
  <c r="BO13" i="1" s="1"/>
  <c r="BN14" i="1"/>
  <c r="BO14" i="1" s="1"/>
  <c r="BN15" i="1"/>
  <c r="BO15" i="1" s="1"/>
  <c r="BN16" i="1"/>
  <c r="BO16" i="1" s="1"/>
  <c r="BN17" i="1"/>
  <c r="BO17" i="1" s="1"/>
  <c r="BN18" i="1"/>
  <c r="BO18" i="1" s="1"/>
  <c r="BN19" i="1"/>
  <c r="BO19" i="1" s="1"/>
  <c r="BN20" i="1"/>
  <c r="BO20" i="1" s="1"/>
  <c r="BN21" i="1"/>
  <c r="BO21" i="1" s="1"/>
  <c r="BN22" i="1"/>
  <c r="BO22" i="1" s="1"/>
  <c r="BN23" i="1"/>
  <c r="BO23" i="1" s="1"/>
  <c r="BN28" i="1"/>
  <c r="BO28" i="1" s="1"/>
  <c r="BK4" i="1"/>
  <c r="BL4" i="1" s="1"/>
  <c r="BK5" i="1"/>
  <c r="BL5" i="1" s="1"/>
  <c r="BK6" i="1"/>
  <c r="BL6" i="1" s="1"/>
  <c r="BK7" i="1"/>
  <c r="BL7" i="1" s="1"/>
  <c r="BK8" i="1"/>
  <c r="BL8" i="1" s="1"/>
  <c r="BK9" i="1"/>
  <c r="BL9" i="1" s="1"/>
  <c r="BK10" i="1"/>
  <c r="BL10" i="1" s="1"/>
  <c r="BK11" i="1"/>
  <c r="BL11" i="1" s="1"/>
  <c r="BK12" i="1"/>
  <c r="BL12" i="1" s="1"/>
  <c r="BK13" i="1"/>
  <c r="BL13" i="1" s="1"/>
  <c r="BK14" i="1"/>
  <c r="BL14" i="1" s="1"/>
  <c r="BK15" i="1"/>
  <c r="BL15" i="1" s="1"/>
  <c r="BK16" i="1"/>
  <c r="BL16" i="1" s="1"/>
  <c r="BK17" i="1"/>
  <c r="BL17" i="1" s="1"/>
  <c r="BK18" i="1"/>
  <c r="BL18" i="1" s="1"/>
  <c r="BK19" i="1"/>
  <c r="BL19" i="1" s="1"/>
  <c r="BK20" i="1"/>
  <c r="BL20" i="1" s="1"/>
  <c r="BK21" i="1"/>
  <c r="BL21" i="1" s="1"/>
  <c r="BK22" i="1"/>
  <c r="BL22" i="1" s="1"/>
  <c r="BK23" i="1"/>
  <c r="BL23" i="1" s="1"/>
  <c r="BK28" i="1"/>
  <c r="BL28" i="1" s="1"/>
  <c r="BH4" i="1"/>
  <c r="BI4" i="1" s="1"/>
  <c r="BH5" i="1"/>
  <c r="BI5" i="1" s="1"/>
  <c r="BH6" i="1"/>
  <c r="BI6" i="1" s="1"/>
  <c r="BH7" i="1"/>
  <c r="BI7" i="1" s="1"/>
  <c r="BH8" i="1"/>
  <c r="BI8" i="1" s="1"/>
  <c r="BH9" i="1"/>
  <c r="BI9" i="1" s="1"/>
  <c r="BH10" i="1"/>
  <c r="BI10" i="1" s="1"/>
  <c r="BH11" i="1"/>
  <c r="BI11" i="1" s="1"/>
  <c r="BH12" i="1"/>
  <c r="BI12" i="1" s="1"/>
  <c r="BH13" i="1"/>
  <c r="BI13" i="1" s="1"/>
  <c r="BH14" i="1"/>
  <c r="BI14" i="1" s="1"/>
  <c r="BH15" i="1"/>
  <c r="BI15" i="1" s="1"/>
  <c r="BH16" i="1"/>
  <c r="BI16" i="1" s="1"/>
  <c r="BH17" i="1"/>
  <c r="BI17" i="1" s="1"/>
  <c r="BH18" i="1"/>
  <c r="BI18" i="1" s="1"/>
  <c r="BH19" i="1"/>
  <c r="BI19" i="1" s="1"/>
  <c r="BH20" i="1"/>
  <c r="BI20" i="1" s="1"/>
  <c r="BH21" i="1"/>
  <c r="BI21" i="1" s="1"/>
  <c r="BH22" i="1"/>
  <c r="BI22" i="1" s="1"/>
  <c r="BH23" i="1"/>
  <c r="BI23" i="1" s="1"/>
  <c r="BH28" i="1"/>
  <c r="BI28" i="1" s="1"/>
  <c r="BE4" i="1"/>
  <c r="BF4" i="1" s="1"/>
  <c r="BE5" i="1"/>
  <c r="BF5" i="1" s="1"/>
  <c r="BE6" i="1"/>
  <c r="BF6" i="1" s="1"/>
  <c r="BE7" i="1"/>
  <c r="BF7" i="1" s="1"/>
  <c r="BE8" i="1"/>
  <c r="BF8" i="1" s="1"/>
  <c r="BE9" i="1"/>
  <c r="BF9" i="1" s="1"/>
  <c r="BE10" i="1"/>
  <c r="BF10" i="1" s="1"/>
  <c r="BE11" i="1"/>
  <c r="BF11" i="1" s="1"/>
  <c r="BE12" i="1"/>
  <c r="BF12" i="1" s="1"/>
  <c r="BE13" i="1"/>
  <c r="BF13" i="1" s="1"/>
  <c r="BE14" i="1"/>
  <c r="BF14" i="1" s="1"/>
  <c r="BE15" i="1"/>
  <c r="BF15" i="1" s="1"/>
  <c r="BE16" i="1"/>
  <c r="BF16" i="1" s="1"/>
  <c r="BE17" i="1"/>
  <c r="BF17" i="1" s="1"/>
  <c r="BE18" i="1"/>
  <c r="BF18" i="1" s="1"/>
  <c r="BE19" i="1"/>
  <c r="BF19" i="1" s="1"/>
  <c r="BE20" i="1"/>
  <c r="BF20" i="1" s="1"/>
  <c r="BE21" i="1"/>
  <c r="BF21" i="1" s="1"/>
  <c r="BE22" i="1"/>
  <c r="BF22" i="1" s="1"/>
  <c r="BE23" i="1"/>
  <c r="BF23" i="1" s="1"/>
  <c r="BE28" i="1"/>
  <c r="BF28" i="1" s="1"/>
  <c r="BB4" i="1"/>
  <c r="BC4" i="1" s="1"/>
  <c r="BB5" i="1"/>
  <c r="BC5" i="1" s="1"/>
  <c r="BB6" i="1"/>
  <c r="BC6" i="1" s="1"/>
  <c r="BB7" i="1"/>
  <c r="BC7" i="1" s="1"/>
  <c r="BB8" i="1"/>
  <c r="BC8" i="1" s="1"/>
  <c r="BB9" i="1"/>
  <c r="BC9" i="1" s="1"/>
  <c r="BB10" i="1"/>
  <c r="BC10" i="1" s="1"/>
  <c r="BB11" i="1"/>
  <c r="BC11" i="1" s="1"/>
  <c r="BB12" i="1"/>
  <c r="BC12" i="1" s="1"/>
  <c r="BB13" i="1"/>
  <c r="BC13" i="1" s="1"/>
  <c r="BB14" i="1"/>
  <c r="BC14" i="1" s="1"/>
  <c r="BB15" i="1"/>
  <c r="BC15" i="1" s="1"/>
  <c r="BB16" i="1"/>
  <c r="BC16" i="1" s="1"/>
  <c r="BB17" i="1"/>
  <c r="BC17" i="1" s="1"/>
  <c r="BB18" i="1"/>
  <c r="BC18" i="1" s="1"/>
  <c r="BB19" i="1"/>
  <c r="BC19" i="1" s="1"/>
  <c r="BB20" i="1"/>
  <c r="BC20" i="1" s="1"/>
  <c r="BB21" i="1"/>
  <c r="BC21" i="1" s="1"/>
  <c r="BB22" i="1"/>
  <c r="BC22" i="1" s="1"/>
  <c r="BB23" i="1"/>
  <c r="BC23" i="1" s="1"/>
  <c r="BB28" i="1"/>
  <c r="BC28" i="1" s="1"/>
  <c r="AY4" i="1"/>
  <c r="AZ4" i="1" s="1"/>
  <c r="AY5" i="1"/>
  <c r="AZ5" i="1" s="1"/>
  <c r="AY6" i="1"/>
  <c r="AZ6" i="1" s="1"/>
  <c r="AY7" i="1"/>
  <c r="AZ7" i="1" s="1"/>
  <c r="AY8" i="1"/>
  <c r="AZ8" i="1" s="1"/>
  <c r="AY9" i="1"/>
  <c r="AZ9" i="1" s="1"/>
  <c r="AY10" i="1"/>
  <c r="AZ10" i="1" s="1"/>
  <c r="AY11" i="1"/>
  <c r="AZ11" i="1" s="1"/>
  <c r="AY12" i="1"/>
  <c r="AZ12" i="1" s="1"/>
  <c r="AY13" i="1"/>
  <c r="AZ13" i="1" s="1"/>
  <c r="AY14" i="1"/>
  <c r="AZ14" i="1" s="1"/>
  <c r="AY15" i="1"/>
  <c r="AZ15" i="1" s="1"/>
  <c r="AY16" i="1"/>
  <c r="AZ16" i="1" s="1"/>
  <c r="AY17" i="1"/>
  <c r="AZ17" i="1" s="1"/>
  <c r="AY18" i="1"/>
  <c r="AZ18" i="1" s="1"/>
  <c r="AY19" i="1"/>
  <c r="AZ19" i="1" s="1"/>
  <c r="AY20" i="1"/>
  <c r="AZ20" i="1" s="1"/>
  <c r="AY21" i="1"/>
  <c r="AZ21" i="1" s="1"/>
  <c r="AY22" i="1"/>
  <c r="AZ22" i="1" s="1"/>
  <c r="AY23" i="1"/>
  <c r="AZ23" i="1" s="1"/>
  <c r="AY28" i="1"/>
  <c r="AZ28" i="1" s="1"/>
  <c r="AV4" i="1"/>
  <c r="AW4" i="1" s="1"/>
  <c r="AV5" i="1"/>
  <c r="AW5" i="1" s="1"/>
  <c r="AV6" i="1"/>
  <c r="AW6" i="1" s="1"/>
  <c r="AV7" i="1"/>
  <c r="AW7" i="1" s="1"/>
  <c r="AV8" i="1"/>
  <c r="AW8" i="1" s="1"/>
  <c r="AV9" i="1"/>
  <c r="AW9" i="1" s="1"/>
  <c r="AV10" i="1"/>
  <c r="AW10" i="1" s="1"/>
  <c r="AV11" i="1"/>
  <c r="AW11" i="1" s="1"/>
  <c r="AV12" i="1"/>
  <c r="AW12" i="1" s="1"/>
  <c r="AV13" i="1"/>
  <c r="AW13" i="1" s="1"/>
  <c r="AV14" i="1"/>
  <c r="AW14" i="1" s="1"/>
  <c r="AV15" i="1"/>
  <c r="AW15" i="1" s="1"/>
  <c r="AV16" i="1"/>
  <c r="AW16" i="1" s="1"/>
  <c r="AV17" i="1"/>
  <c r="AW17" i="1" s="1"/>
  <c r="AV18" i="1"/>
  <c r="AW18" i="1" s="1"/>
  <c r="AV19" i="1"/>
  <c r="AW19" i="1" s="1"/>
  <c r="AV20" i="1"/>
  <c r="AW20" i="1" s="1"/>
  <c r="AV21" i="1"/>
  <c r="AW21" i="1" s="1"/>
  <c r="AV22" i="1"/>
  <c r="AW22" i="1" s="1"/>
  <c r="AV23" i="1"/>
  <c r="AW23" i="1" s="1"/>
  <c r="AV28" i="1"/>
  <c r="AW28" i="1" s="1"/>
  <c r="AS4" i="1"/>
  <c r="AT4" i="1" s="1"/>
  <c r="AS5" i="1"/>
  <c r="AT5" i="1" s="1"/>
  <c r="AS6" i="1"/>
  <c r="AT6" i="1" s="1"/>
  <c r="AS7" i="1"/>
  <c r="AT7" i="1" s="1"/>
  <c r="AS8" i="1"/>
  <c r="AT8" i="1" s="1"/>
  <c r="AS9" i="1"/>
  <c r="AT9" i="1" s="1"/>
  <c r="AS10" i="1"/>
  <c r="AT10" i="1" s="1"/>
  <c r="AS11" i="1"/>
  <c r="AT11" i="1" s="1"/>
  <c r="AS12" i="1"/>
  <c r="AT12" i="1" s="1"/>
  <c r="AS13" i="1"/>
  <c r="AT13" i="1" s="1"/>
  <c r="AS14" i="1"/>
  <c r="AT14" i="1" s="1"/>
  <c r="AS15" i="1"/>
  <c r="AT15" i="1" s="1"/>
  <c r="AS16" i="1"/>
  <c r="AT16" i="1" s="1"/>
  <c r="AS17" i="1"/>
  <c r="AT17" i="1" s="1"/>
  <c r="AS18" i="1"/>
  <c r="AT18" i="1" s="1"/>
  <c r="AS19" i="1"/>
  <c r="AT19" i="1" s="1"/>
  <c r="AS20" i="1"/>
  <c r="AT20" i="1" s="1"/>
  <c r="AS21" i="1"/>
  <c r="AT21" i="1" s="1"/>
  <c r="AS22" i="1"/>
  <c r="AT22" i="1" s="1"/>
  <c r="AS23" i="1"/>
  <c r="AT23" i="1" s="1"/>
  <c r="AS28" i="1"/>
  <c r="AT28" i="1" s="1"/>
  <c r="AP4" i="1"/>
  <c r="AQ4" i="1" s="1"/>
  <c r="AP5" i="1"/>
  <c r="AQ5" i="1" s="1"/>
  <c r="AP6" i="1"/>
  <c r="AQ6" i="1" s="1"/>
  <c r="AP7" i="1"/>
  <c r="AQ7" i="1" s="1"/>
  <c r="AP8" i="1"/>
  <c r="AQ8" i="1" s="1"/>
  <c r="AP9" i="1"/>
  <c r="AQ9" i="1" s="1"/>
  <c r="AP10" i="1"/>
  <c r="AQ10" i="1" s="1"/>
  <c r="AP11" i="1"/>
  <c r="AQ11" i="1" s="1"/>
  <c r="AP12" i="1"/>
  <c r="AQ12" i="1" s="1"/>
  <c r="AP13" i="1"/>
  <c r="AQ13" i="1" s="1"/>
  <c r="AP14" i="1"/>
  <c r="AQ14" i="1" s="1"/>
  <c r="AP15" i="1"/>
  <c r="AQ15" i="1" s="1"/>
  <c r="AP16" i="1"/>
  <c r="AQ16" i="1" s="1"/>
  <c r="AP17" i="1"/>
  <c r="AQ17" i="1" s="1"/>
  <c r="AP18" i="1"/>
  <c r="AQ18" i="1" s="1"/>
  <c r="AP19" i="1"/>
  <c r="AQ19" i="1" s="1"/>
  <c r="AP20" i="1"/>
  <c r="AQ20" i="1" s="1"/>
  <c r="AP21" i="1"/>
  <c r="AQ21" i="1" s="1"/>
  <c r="AP22" i="1"/>
  <c r="AQ22" i="1" s="1"/>
  <c r="AP23" i="1"/>
  <c r="AQ23" i="1" s="1"/>
  <c r="AP28" i="1"/>
  <c r="AQ28" i="1" s="1"/>
  <c r="AM4" i="1"/>
  <c r="AN4" i="1" s="1"/>
  <c r="AM5" i="1"/>
  <c r="AN5" i="1" s="1"/>
  <c r="AM6" i="1"/>
  <c r="AN6" i="1" s="1"/>
  <c r="AM7" i="1"/>
  <c r="AN7" i="1" s="1"/>
  <c r="AM8" i="1"/>
  <c r="AN8" i="1" s="1"/>
  <c r="AM9" i="1"/>
  <c r="AN9" i="1" s="1"/>
  <c r="AM10" i="1"/>
  <c r="AN10" i="1" s="1"/>
  <c r="AM11" i="1"/>
  <c r="AN11" i="1" s="1"/>
  <c r="AM12" i="1"/>
  <c r="AN12" i="1" s="1"/>
  <c r="AM13" i="1"/>
  <c r="AN13" i="1" s="1"/>
  <c r="AM14" i="1"/>
  <c r="AN14" i="1" s="1"/>
  <c r="AM15" i="1"/>
  <c r="AN15" i="1" s="1"/>
  <c r="AM16" i="1"/>
  <c r="AN16" i="1" s="1"/>
  <c r="AM17" i="1"/>
  <c r="AN17" i="1" s="1"/>
  <c r="AM18" i="1"/>
  <c r="AN18" i="1" s="1"/>
  <c r="AM19" i="1"/>
  <c r="AN19" i="1" s="1"/>
  <c r="AM20" i="1"/>
  <c r="AN20" i="1" s="1"/>
  <c r="AM21" i="1"/>
  <c r="AN21" i="1" s="1"/>
  <c r="AM22" i="1"/>
  <c r="AN22" i="1" s="1"/>
  <c r="AM23" i="1"/>
  <c r="AN23" i="1" s="1"/>
  <c r="AM28" i="1"/>
  <c r="AN28" i="1" s="1"/>
  <c r="AJ4" i="1"/>
  <c r="AJ5" i="1"/>
  <c r="AJ6" i="1"/>
  <c r="AJ7" i="1"/>
  <c r="AJ8" i="1"/>
  <c r="AJ9" i="1"/>
  <c r="AJ10" i="1"/>
  <c r="AJ11" i="1"/>
  <c r="AJ12" i="1"/>
  <c r="AJ13" i="1"/>
  <c r="AJ14" i="1"/>
  <c r="AJ15" i="1"/>
  <c r="AJ16" i="1"/>
  <c r="AJ17" i="1"/>
  <c r="AJ18" i="1"/>
  <c r="AJ19" i="1"/>
  <c r="AJ20" i="1"/>
  <c r="AJ21" i="1"/>
  <c r="AJ22" i="1"/>
  <c r="AJ23" i="1"/>
  <c r="AJ28" i="1"/>
  <c r="L3" i="1"/>
  <c r="L9" i="1"/>
  <c r="CR3" i="1"/>
  <c r="CS3" i="1" s="1"/>
  <c r="CO3" i="1"/>
  <c r="CP3" i="1" s="1"/>
  <c r="CL3" i="1"/>
  <c r="CM3" i="1" s="1"/>
  <c r="CI3" i="1"/>
  <c r="CJ3" i="1" s="1"/>
  <c r="CF3" i="1"/>
  <c r="CG3" i="1" s="1"/>
  <c r="CC3" i="1"/>
  <c r="CD3" i="1" s="1"/>
  <c r="BZ3" i="1"/>
  <c r="CA3" i="1" s="1"/>
  <c r="BW3" i="1"/>
  <c r="BX3" i="1" s="1"/>
  <c r="BT3" i="1"/>
  <c r="BU3" i="1" s="1"/>
  <c r="BQ3" i="1"/>
  <c r="BR3" i="1" s="1"/>
  <c r="BN3" i="1"/>
  <c r="BO3" i="1" s="1"/>
  <c r="BK3" i="1"/>
  <c r="BL3" i="1" s="1"/>
  <c r="BH3" i="1"/>
  <c r="BI3" i="1" s="1"/>
  <c r="BE3" i="1"/>
  <c r="BF3" i="1" s="1"/>
  <c r="BB3" i="1"/>
  <c r="BC3" i="1" s="1"/>
  <c r="AY3" i="1"/>
  <c r="AZ3" i="1" s="1"/>
  <c r="AV3" i="1"/>
  <c r="AW3" i="1" s="1"/>
  <c r="AS3" i="1"/>
  <c r="AT3" i="1" s="1"/>
  <c r="AP3" i="1"/>
  <c r="AQ3" i="1" s="1"/>
  <c r="AM3" i="1"/>
  <c r="AN3" i="1" s="1"/>
  <c r="AJ3" i="1"/>
  <c r="AK15" i="1" l="1"/>
  <c r="AK14" i="1"/>
  <c r="AK10" i="1"/>
  <c r="AK21" i="1"/>
  <c r="AK17" i="1"/>
  <c r="AK13" i="1"/>
  <c r="AK9" i="1"/>
  <c r="AK5" i="1"/>
  <c r="AK3" i="1"/>
  <c r="AK20" i="1"/>
  <c r="AK16" i="1"/>
  <c r="AK12" i="1"/>
  <c r="AK8" i="1"/>
  <c r="AK4" i="1"/>
  <c r="L20" i="1"/>
  <c r="AK28" i="1"/>
  <c r="AK23" i="1"/>
  <c r="AK19" i="1"/>
  <c r="AK11" i="1"/>
  <c r="AK7" i="1"/>
  <c r="AK22" i="1"/>
  <c r="AK18" i="1"/>
  <c r="AK6" i="1"/>
  <c r="L31" i="1"/>
  <c r="CG26" i="1"/>
  <c r="CG28" i="1"/>
  <c r="L34" i="1"/>
</calcChain>
</file>

<file path=xl/sharedStrings.xml><?xml version="1.0" encoding="utf-8"?>
<sst xmlns="http://schemas.openxmlformats.org/spreadsheetml/2006/main" count="672" uniqueCount="331">
  <si>
    <t>ALL. N. 3_PROSPETTO FABBISOGNI_AGGIORNAMENTO PTORS N. 74 e 75 DEL 2022 (25 MESI)</t>
  </si>
  <si>
    <t>ASP 7 RAGUSA</t>
  </si>
  <si>
    <t xml:space="preserve">ASP TRAPANI  </t>
  </si>
  <si>
    <t>ASP CALTANISSETTA</t>
  </si>
  <si>
    <t>ASP MESSINA</t>
  </si>
  <si>
    <t>ASP CATANIA</t>
  </si>
  <si>
    <t>ASP PALERMO</t>
  </si>
  <si>
    <t xml:space="preserve"> ASP ENNA</t>
  </si>
  <si>
    <t>ASP SIRACUSA</t>
  </si>
  <si>
    <t>ASP AGRIGENTO</t>
  </si>
  <si>
    <t>CANNIZZARO CATANIA</t>
  </si>
  <si>
    <t xml:space="preserve"> ARNAS GARIBALDI CATANIA</t>
  </si>
  <si>
    <t>VITTORIO EMANUELE CATANIA</t>
  </si>
  <si>
    <t>ARNAS PALERMO</t>
  </si>
  <si>
    <t>VILLA SOFIA PALERMO</t>
  </si>
  <si>
    <t>GIACCONE PALERMO</t>
  </si>
  <si>
    <t>GAETANO MARTINO MESSINA</t>
  </si>
  <si>
    <t>PAPARDO MESSINA</t>
  </si>
  <si>
    <t>GIGLIO CEFALU'</t>
  </si>
  <si>
    <t>IRCCS MESSINA</t>
  </si>
  <si>
    <t>IRCCS TROINA</t>
  </si>
  <si>
    <t>ISMETT PALERMO</t>
  </si>
  <si>
    <t>Lotto</t>
  </si>
  <si>
    <t>Sublotto</t>
  </si>
  <si>
    <t>CIG</t>
  </si>
  <si>
    <t>Principio attivo</t>
  </si>
  <si>
    <t>AIC</t>
  </si>
  <si>
    <t>ATC</t>
  </si>
  <si>
    <t>Dosaggio</t>
  </si>
  <si>
    <t>Quantita</t>
  </si>
  <si>
    <t>Prezzo_unitario_base_asta</t>
  </si>
  <si>
    <t>Prezzo_unitario_offerto</t>
  </si>
  <si>
    <t>Totale_offerto_sublotto</t>
  </si>
  <si>
    <t>Totale_offerto_lotto</t>
  </si>
  <si>
    <t>Sconto_offerto</t>
  </si>
  <si>
    <t>Forma_farmaceutica</t>
  </si>
  <si>
    <t>Ditta_aggiudicataria</t>
  </si>
  <si>
    <t>Partita_iva</t>
  </si>
  <si>
    <t>Indirizzo</t>
  </si>
  <si>
    <t>Telefono</t>
  </si>
  <si>
    <t>PEC</t>
  </si>
  <si>
    <t>Unita_di_misura</t>
  </si>
  <si>
    <t>Codice_prodotto</t>
  </si>
  <si>
    <t>Denominazione_commerciale</t>
  </si>
  <si>
    <t>Prezzo_ssn</t>
  </si>
  <si>
    <t>Classe_rimborsabilita</t>
  </si>
  <si>
    <t>Prezzo_al_pubblico</t>
  </si>
  <si>
    <t>IVA</t>
  </si>
  <si>
    <t>Sconto_obbligatorio_per_legge</t>
  </si>
  <si>
    <t>Esclusivo</t>
  </si>
  <si>
    <t>Scadenza_brevetto</t>
  </si>
  <si>
    <t>Pezzi_per_confezione</t>
  </si>
  <si>
    <t>Note</t>
  </si>
  <si>
    <t>Percentuale_ribasso</t>
  </si>
  <si>
    <t>Ribasso_offerto</t>
  </si>
  <si>
    <t>Prezzo unitario di offerta IVA esclusa</t>
  </si>
  <si>
    <t>fabbisogno anno</t>
  </si>
  <si>
    <t>fabbisogno per tutta la durata contrattuale</t>
  </si>
  <si>
    <t>IMPORTO CONTRATTUALE</t>
  </si>
  <si>
    <t>30% PLUS</t>
  </si>
  <si>
    <t>A</t>
  </si>
  <si>
    <t>9474827A94</t>
  </si>
  <si>
    <t>PEGCETACOPLAN</t>
  </si>
  <si>
    <t>L04AA54</t>
  </si>
  <si>
    <t xml:space="preserve"> flaconcino da 1.080 mg/20ml</t>
  </si>
  <si>
    <t>Soluzione per infusione.</t>
  </si>
  <si>
    <t>Swedish orphan biovitrum srl</t>
  </si>
  <si>
    <t>05288990962</t>
  </si>
  <si>
    <t>Viale Vincenzi Lancetti n. 43, 20158 milano</t>
  </si>
  <si>
    <t>0249483235</t>
  </si>
  <si>
    <t>sobi.gare@legalmail.it</t>
  </si>
  <si>
    <t>fla</t>
  </si>
  <si>
    <t>1007-117</t>
  </si>
  <si>
    <t>ASPAVELI® 1080 mg in 20 ml (54 mg/ml) 1 flaconcino</t>
  </si>
  <si>
    <t>H</t>
  </si>
  <si>
    <t>33.35</t>
  </si>
  <si>
    <t>SI</t>
  </si>
  <si>
    <t>sconto offerto: applicato su prezzo ex-factory a conf</t>
  </si>
  <si>
    <t>B</t>
  </si>
  <si>
    <t>1.080mg/20ml</t>
  </si>
  <si>
    <t>1007-817</t>
  </si>
  <si>
    <t>ASPAVELI® 1080 mg in 20 ml (54 mg/ml) 8 flaconcini</t>
  </si>
  <si>
    <t>34.35</t>
  </si>
  <si>
    <t>94755352D9</t>
  </si>
  <si>
    <t>ECULIZUMAB</t>
  </si>
  <si>
    <t>L04AA25</t>
  </si>
  <si>
    <t>300 mg</t>
  </si>
  <si>
    <t>flaconcino</t>
  </si>
  <si>
    <t>Alexion Pharma Italy</t>
  </si>
  <si>
    <t>05665070966</t>
  </si>
  <si>
    <t>Viale Decumano n.39, 20157 Milano</t>
  </si>
  <si>
    <t>0277679211</t>
  </si>
  <si>
    <t>uff.gara@alexion.legalmail.it</t>
  </si>
  <si>
    <t>Soliris – 330 mg concentrata per soluzione infusione</t>
  </si>
  <si>
    <t>ex- factory</t>
  </si>
  <si>
    <t>n.a.</t>
  </si>
  <si>
    <t>94755818CD</t>
  </si>
  <si>
    <t>Cemiplimab</t>
  </si>
  <si>
    <t>L01FF06</t>
  </si>
  <si>
    <t>350 mg</t>
  </si>
  <si>
    <t>FLACONCINO</t>
  </si>
  <si>
    <t>Sanofi srl</t>
  </si>
  <si>
    <t>00832400154</t>
  </si>
  <si>
    <t>VIALE LUIGI BODIO n. 37/b, 20158 MILANO (MI)</t>
  </si>
  <si>
    <t>0239391</t>
  </si>
  <si>
    <t>garesanofi@pec.it</t>
  </si>
  <si>
    <t xml:space="preserve">LIBTAYO 350 MG CONCENTRATO PER SOLUZIONE
PER INFUSIONE 50 MG/ML FLACONCINO IN VETRO
DA 7 ML
</t>
  </si>
  <si>
    <t>9475585C19</t>
  </si>
  <si>
    <t>romosozumab</t>
  </si>
  <si>
    <t>M05BX06</t>
  </si>
  <si>
    <t>105 mg</t>
  </si>
  <si>
    <t>PENNA</t>
  </si>
  <si>
    <t>UCB Pharma spa</t>
  </si>
  <si>
    <t>00471770016</t>
  </si>
  <si>
    <t>Via Varesina n. 162, 20156 Milano</t>
  </si>
  <si>
    <t>02300791</t>
  </si>
  <si>
    <t>gare.ucb@legalmail.it</t>
  </si>
  <si>
    <t>PENNA/ SIRINGA PRERIEMPITA</t>
  </si>
  <si>
    <t>CIA05294</t>
  </si>
  <si>
    <t>EVENITY SC 90 mg/ml 1,17 ml - soluzione iniettabile-uso sottocutaneo</t>
  </si>
  <si>
    <t>Prezzo unitario ex-factory (senza IVA): € 318,655</t>
  </si>
  <si>
    <t>9475588E92</t>
  </si>
  <si>
    <t>Satralizumab</t>
  </si>
  <si>
    <t>L04AC19</t>
  </si>
  <si>
    <t>120 mg</t>
  </si>
  <si>
    <t>sir prerie</t>
  </si>
  <si>
    <t>Roche S.p.A.</t>
  </si>
  <si>
    <t>00747170157</t>
  </si>
  <si>
    <t>VIALE G.B. STUCCHI n. 110, 20900 MONZA (MB)</t>
  </si>
  <si>
    <t>0392471</t>
  </si>
  <si>
    <t>ufficiogare.pharma@roche.legalmail.it</t>
  </si>
  <si>
    <t>SIRINGA PRERIEMPITA</t>
  </si>
  <si>
    <t>010214161</t>
  </si>
  <si>
    <t>Enspryng</t>
  </si>
  <si>
    <t>9475533133</t>
  </si>
  <si>
    <t>Pertuzumab/trastuzumab</t>
  </si>
  <si>
    <t>049288018</t>
  </si>
  <si>
    <t>L01XY02</t>
  </si>
  <si>
    <t>1200 mg/600 mg</t>
  </si>
  <si>
    <t>flacone</t>
  </si>
  <si>
    <t>Roche S.p.A</t>
  </si>
  <si>
    <t>010215095</t>
  </si>
  <si>
    <t>Phesgo</t>
  </si>
  <si>
    <t>36.64</t>
  </si>
  <si>
    <t>049288020</t>
  </si>
  <si>
    <t>600 mg/600 mg</t>
  </si>
  <si>
    <t>010215102</t>
  </si>
  <si>
    <t>9474969FC1</t>
  </si>
  <si>
    <t>Inclisiran</t>
  </si>
  <si>
    <t>049274018</t>
  </si>
  <si>
    <t>C10AX16</t>
  </si>
  <si>
    <t>284 mg</t>
  </si>
  <si>
    <t>soluzione iniettabile</t>
  </si>
  <si>
    <t>Novartis</t>
  </si>
  <si>
    <t>02385200122</t>
  </si>
  <si>
    <t>VIA LUIGI STURZO n. 43, 20154 MILANO (MI)</t>
  </si>
  <si>
    <t xml:space="preserve">'0296541
</t>
  </si>
  <si>
    <t>garenovartisfarma@legalmail.it</t>
  </si>
  <si>
    <t>Leqvio</t>
  </si>
  <si>
    <t>9474967E1B</t>
  </si>
  <si>
    <t>Tirbanibulina</t>
  </si>
  <si>
    <t>D06BX03</t>
  </si>
  <si>
    <t>2,5 mg</t>
  </si>
  <si>
    <t>unguento</t>
  </si>
  <si>
    <t>Almirall spa</t>
  </si>
  <si>
    <t>06037901003</t>
  </si>
  <si>
    <t>Via Messina Torre C ? n. 38, 20154 MILANO (MI)</t>
  </si>
  <si>
    <t>00234618604</t>
  </si>
  <si>
    <t>almiral@legalmail.it</t>
  </si>
  <si>
    <t>Bustina</t>
  </si>
  <si>
    <t>KLISYRI</t>
  </si>
  <si>
    <t>Si offre la FF in bustina e non in tubo, come da chiarimento</t>
  </si>
  <si>
    <t>9474961929</t>
  </si>
  <si>
    <t>danaparoid</t>
  </si>
  <si>
    <t>B01AB09</t>
  </si>
  <si>
    <t>750 unità anti Xa</t>
  </si>
  <si>
    <t>Mylan Italia srl</t>
  </si>
  <si>
    <t>02789580590</t>
  </si>
  <si>
    <t>Via Vittor Pisani n. 20, 20124 MILANO (MI)</t>
  </si>
  <si>
    <t>0261246484</t>
  </si>
  <si>
    <t>myland.gare@legalmail.it</t>
  </si>
  <si>
    <t>FIALA</t>
  </si>
  <si>
    <t>Traleusin</t>
  </si>
  <si>
    <t>ex-factory</t>
  </si>
  <si>
    <t>il prezzo unitario ex-factory è pari a 55,789</t>
  </si>
  <si>
    <t>94749521BE</t>
  </si>
  <si>
    <t>Dostarlimab</t>
  </si>
  <si>
    <t>L01FF07</t>
  </si>
  <si>
    <t>500 mg</t>
  </si>
  <si>
    <t>concentrato per soluzione per infusione</t>
  </si>
  <si>
    <t>GlaxoSmithkline spa</t>
  </si>
  <si>
    <t>00212840235</t>
  </si>
  <si>
    <t>Viale dell'Agricoltura n. 7, 37135 VERONA (VR)</t>
  </si>
  <si>
    <t xml:space="preserve">'0290457741111
</t>
  </si>
  <si>
    <t>gsk.ufficiogare@legalmail.it</t>
  </si>
  <si>
    <t>Jemperli</t>
  </si>
  <si>
    <t>9474945BF4</t>
  </si>
  <si>
    <t>Nivolumab</t>
  </si>
  <si>
    <t>L01FF01</t>
  </si>
  <si>
    <t>40 mg- 4 ml</t>
  </si>
  <si>
    <t>Flacone</t>
  </si>
  <si>
    <t>Bristol Meyers Squibb</t>
  </si>
  <si>
    <t>01726510595</t>
  </si>
  <si>
    <t>PIAZZALE DELL'INDUSTRIA 40/46 n. 40/46, 00144</t>
  </si>
  <si>
    <t>06503961</t>
  </si>
  <si>
    <t>ufficio.gare@cert.bmds.com</t>
  </si>
  <si>
    <t>Opdivo</t>
  </si>
  <si>
    <t>100 mg-10 ml</t>
  </si>
  <si>
    <t>C</t>
  </si>
  <si>
    <t>240 mg-24 ml</t>
  </si>
  <si>
    <t>9474944B21</t>
  </si>
  <si>
    <t>Ipilimumab</t>
  </si>
  <si>
    <t>L01FX04</t>
  </si>
  <si>
    <t>50 mg-10 ml</t>
  </si>
  <si>
    <t>Yervoy</t>
  </si>
  <si>
    <t>200 mg-40 ml</t>
  </si>
  <si>
    <t>947494297B</t>
  </si>
  <si>
    <t>Nonacog beta pegilato</t>
  </si>
  <si>
    <t>B02BD04</t>
  </si>
  <si>
    <t>500 UI flaconcino</t>
  </si>
  <si>
    <t>Polvere e solvente per soluzione iniettabile</t>
  </si>
  <si>
    <t>Novo Nordisk</t>
  </si>
  <si>
    <t>01260981004</t>
  </si>
  <si>
    <t>Via Elio Vittorini n. 129, 00144 ROMA (RM)</t>
  </si>
  <si>
    <t>06500881</t>
  </si>
  <si>
    <t>ufficiogarenovonordisk@pec.it</t>
  </si>
  <si>
    <t>Refixia</t>
  </si>
  <si>
    <t>54.2488</t>
  </si>
  <si>
    <t>1.000 UI flaconcino</t>
  </si>
  <si>
    <t>2.000 UI flaconcino</t>
  </si>
  <si>
    <t>947495650A</t>
  </si>
  <si>
    <t>Ceftobiprole medocaril sodico</t>
  </si>
  <si>
    <t>J01DI01</t>
  </si>
  <si>
    <t>500 mg - 20 ml</t>
  </si>
  <si>
    <t>FLACONE EV</t>
  </si>
  <si>
    <t>Advanz Pharma Italia srl</t>
  </si>
  <si>
    <t>06184490966</t>
  </si>
  <si>
    <t>Via Caldera n. 21, 20153 Milano (MI)</t>
  </si>
  <si>
    <t>0260063037</t>
  </si>
  <si>
    <t>advanzpharma@arvato-scs.com</t>
  </si>
  <si>
    <t>043060019</t>
  </si>
  <si>
    <t>Mabelio</t>
  </si>
  <si>
    <t>39.84829</t>
  </si>
  <si>
    <t>usare tutti i decimali per lo sconto</t>
  </si>
  <si>
    <t>947570819D</t>
  </si>
  <si>
    <t>Pomalidomide</t>
  </si>
  <si>
    <t>L04AX06</t>
  </si>
  <si>
    <t>1 mg</t>
  </si>
  <si>
    <t>Capsule</t>
  </si>
  <si>
    <t>Imnovid</t>
  </si>
  <si>
    <t>2 mg</t>
  </si>
  <si>
    <t>3 mg</t>
  </si>
  <si>
    <t>D</t>
  </si>
  <si>
    <t>4 mg</t>
  </si>
  <si>
    <t>9475684DCB</t>
  </si>
  <si>
    <t>Epoprostenolo sale sodico</t>
  </si>
  <si>
    <t>B01AC09</t>
  </si>
  <si>
    <t>1,5 mg</t>
  </si>
  <si>
    <t xml:space="preserve">polvere e solvente  </t>
  </si>
  <si>
    <t>JANSSEN-CILAG S.p.A.</t>
  </si>
  <si>
    <t>02707070963</t>
  </si>
  <si>
    <t>VIA M. BUONARROTI n. 23, 20093 COLOGNO</t>
  </si>
  <si>
    <t>'02 25101</t>
  </si>
  <si>
    <t>garejc@actaliscertymail.it</t>
  </si>
  <si>
    <t>Caripul</t>
  </si>
  <si>
    <t>9475681B52</t>
  </si>
  <si>
    <t>Misoprostolo</t>
  </si>
  <si>
    <t>048968010</t>
  </si>
  <si>
    <t>G02AD06</t>
  </si>
  <si>
    <t>25 mcg</t>
  </si>
  <si>
    <t>compressa</t>
  </si>
  <si>
    <t>Norgine Italia srl</t>
  </si>
  <si>
    <t>VIA FABIO FILZI n. 25, 20124 MILANO (MI)</t>
  </si>
  <si>
    <t xml:space="preserve">'0267977211
</t>
  </si>
  <si>
    <t>norgine.italy@legalmail.it</t>
  </si>
  <si>
    <t>Angusta</t>
  </si>
  <si>
    <t>Sconto offerto sul prezzo di vendita al pubblico IVA ESCLUSA</t>
  </si>
  <si>
    <t>94756799AC</t>
  </si>
  <si>
    <t>Triptorelina</t>
  </si>
  <si>
    <t>L02AE04</t>
  </si>
  <si>
    <t>3,75 mg</t>
  </si>
  <si>
    <t>Ipsen SpA</t>
  </si>
  <si>
    <t>07161740159</t>
  </si>
  <si>
    <t>Via del Bosco Rinnovato n. 6 Palazzo U7 Milanofiori Nord</t>
  </si>
  <si>
    <t>02392241</t>
  </si>
  <si>
    <t>ipsen@legalmail.it</t>
  </si>
  <si>
    <t>siringa</t>
  </si>
  <si>
    <t>Decapeptyl</t>
  </si>
  <si>
    <t>9475677806</t>
  </si>
  <si>
    <t>doptelet</t>
  </si>
  <si>
    <t>B02BX08</t>
  </si>
  <si>
    <t>20 mg</t>
  </si>
  <si>
    <t>Swedish Orphan Biovitrum S.r.l</t>
  </si>
  <si>
    <t>Viale Vincenzo Lancetti n. 43, 20158 Milano</t>
  </si>
  <si>
    <t>1006-102</t>
  </si>
  <si>
    <t>avatrombopag</t>
  </si>
  <si>
    <t>1006-202</t>
  </si>
  <si>
    <t>1006-302</t>
  </si>
  <si>
    <t>94756734BA</t>
  </si>
  <si>
    <t>Tolvaptan</t>
  </si>
  <si>
    <t>C03XA01</t>
  </si>
  <si>
    <t>15 mg</t>
  </si>
  <si>
    <t>Otsuka Pharmaceutic.Italy srl</t>
  </si>
  <si>
    <t>06516000962</t>
  </si>
  <si>
    <t>VIA FABIO FILZI n. 29, 20124 MILANO (MI)</t>
  </si>
  <si>
    <t>gare-otsukaitaly@pec.it</t>
  </si>
  <si>
    <t>Samsca</t>
  </si>
  <si>
    <t>30 mg</t>
  </si>
  <si>
    <t>947566809B</t>
  </si>
  <si>
    <t>Metilfenidato cloridrato</t>
  </si>
  <si>
    <t>N06BA04</t>
  </si>
  <si>
    <t>10 mg</t>
  </si>
  <si>
    <t>Infectopharm srl</t>
  </si>
  <si>
    <t>Via Generale Gustavo Fava n. 26, 20124 Milano</t>
  </si>
  <si>
    <t>0200694641</t>
  </si>
  <si>
    <t>Ufficiogare-ita.infectopharm@legalmail.it</t>
  </si>
  <si>
    <t>RIT10-30IP</t>
  </si>
  <si>
    <t>Ritalin</t>
  </si>
  <si>
    <t>Prezzo di cessione corretto è 0,12033</t>
  </si>
  <si>
    <t>94756387D7</t>
  </si>
  <si>
    <t>Magnesio Pidolato</t>
  </si>
  <si>
    <t>A12CC08</t>
  </si>
  <si>
    <t>2,25 g</t>
  </si>
  <si>
    <t>granulato per soluzione orale</t>
  </si>
  <si>
    <t>Opella Healthcare Italy srl</t>
  </si>
  <si>
    <t>garesanofichc@pec.it</t>
  </si>
  <si>
    <t>busta</t>
  </si>
  <si>
    <t>MAG 2</t>
  </si>
  <si>
    <t>Cbis</t>
  </si>
  <si>
    <t>NO</t>
  </si>
  <si>
    <t>'0200632770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</si>
</sst>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164" formatCode="[$-410]0"/>
    <numFmt numFmtId="165" formatCode="#,##0.00000&quot; €&quot;"/>
    <numFmt numFmtId="166" formatCode="[$-410]#,##0"/>
    <numFmt numFmtId="167" formatCode="#,##0.00&quot; €&quot;"/>
    <numFmt numFmtId="168" formatCode="[$-410]General"/>
    <numFmt numFmtId="169" formatCode="#,##0.00&quot;   &quot;"/>
    <numFmt numFmtId="170" formatCode="[$€-410]&quot; &quot;#,##0.00;[Red]&quot;-&quot;[$€-410]&quot; &quot;#,##0.00"/>
    <numFmt numFmtId="171" formatCode="#,##0.00&quot; &quot;[$€-410];[Red]#,##0.00&quot; &quot;[$€-410]"/>
    <numFmt numFmtId="172" formatCode="&quot;  &quot;#,##0.00&quot;   &quot;;&quot;- &quot;#,##0.00&quot;  &quot;"/>
    <numFmt numFmtId="173" formatCode="[$€-410]&quot; &quot;#,##0.00000;[Red]&quot;-&quot;[$€-410]&quot; &quot;#,##0.00000"/>
    <numFmt numFmtId="174" formatCode="[$€-410]&quot; &quot;#,##0.000;[Red]&quot;-&quot;[$€-410]&quot; &quot;#,##0.000"/>
    <numFmt numFmtId="175" formatCode="0.00000000000000"/>
    <numFmt numFmtId="176" formatCode="&quot; € &quot;#,##0.00&quot; &quot;;&quot;-€ &quot;#,##0.00&quot; &quot;;&quot; € -&quot;#&quot; &quot;;@&quot; &quot;"/>
    <numFmt numFmtId="177" formatCode="#,##0.0000000&quot; €&quot;"/>
    <numFmt numFmtId="178" formatCode="#,##0.00000\ &quot;€&quot;"/>
  </numFmts>
  <fonts count="9">
    <font>
      <sz val="11"/>
      <color rgb="FF000000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Arial1"/>
    </font>
    <font>
      <b/>
      <sz val="10"/>
      <name val="Arial"/>
      <family val="2"/>
    </font>
    <font>
      <sz val="11"/>
      <color rgb="FF00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FF3333"/>
        <bgColor rgb="FFFF3333"/>
      </patternFill>
    </fill>
    <fill>
      <patternFill patternType="solid">
        <fgColor rgb="FFBDD7EE"/>
        <bgColor rgb="FFBDD7EE"/>
      </patternFill>
    </fill>
    <fill>
      <patternFill patternType="solid">
        <fgColor rgb="FF70AD47"/>
        <bgColor rgb="FF70AD47"/>
      </patternFill>
    </fill>
    <fill>
      <patternFill patternType="solid">
        <fgColor rgb="FF548235"/>
        <bgColor rgb="FF548235"/>
      </patternFill>
    </fill>
    <fill>
      <patternFill patternType="solid">
        <fgColor rgb="FFFFFFFF"/>
        <bgColor rgb="FFFFFFFF"/>
      </patternFill>
    </fill>
    <fill>
      <patternFill patternType="solid">
        <fgColor theme="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76" fontId="1" fillId="0" borderId="0" applyBorder="0" applyProtection="0"/>
    <xf numFmtId="168" fontId="1" fillId="0" borderId="0" applyBorder="0" applyProtection="0"/>
    <xf numFmtId="168" fontId="2" fillId="0" borderId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70" fontId="4" fillId="0" borderId="0" applyBorder="0" applyProtection="0"/>
  </cellStyleXfs>
  <cellXfs count="85">
    <xf numFmtId="0" fontId="0" fillId="0" borderId="0" xfId="0"/>
    <xf numFmtId="165" fontId="5" fillId="3" borderId="1" xfId="2" applyNumberFormat="1" applyFont="1" applyFill="1" applyBorder="1" applyAlignment="1" applyProtection="1">
      <alignment horizontal="center" vertical="center"/>
      <protection locked="0"/>
    </xf>
    <xf numFmtId="168" fontId="5" fillId="6" borderId="2" xfId="2" applyFont="1" applyFill="1" applyBorder="1" applyAlignment="1">
      <alignment horizontal="center" vertical="center" wrapText="1"/>
    </xf>
    <xf numFmtId="168" fontId="5" fillId="6" borderId="2" xfId="2" applyFont="1" applyFill="1" applyBorder="1" applyAlignment="1">
      <alignment horizontal="left" vertical="center" wrapText="1"/>
    </xf>
    <xf numFmtId="168" fontId="5" fillId="6" borderId="2" xfId="2" applyFont="1" applyFill="1" applyBorder="1" applyAlignment="1">
      <alignment horizontal="center" vertical="center"/>
    </xf>
    <xf numFmtId="165" fontId="5" fillId="3" borderId="1" xfId="2" applyNumberFormat="1" applyFont="1" applyFill="1" applyBorder="1" applyAlignment="1" applyProtection="1">
      <alignment horizontal="center" vertical="center" wrapText="1"/>
      <protection locked="0"/>
    </xf>
    <xf numFmtId="164" fontId="5" fillId="4" borderId="1" xfId="2" applyNumberFormat="1" applyFont="1" applyFill="1" applyBorder="1" applyAlignment="1" applyProtection="1">
      <alignment horizontal="center" vertical="center" textRotation="90" wrapText="1"/>
      <protection locked="0"/>
    </xf>
    <xf numFmtId="164" fontId="5" fillId="0" borderId="1" xfId="3" applyNumberFormat="1" applyFont="1" applyFill="1" applyBorder="1" applyAlignment="1" applyProtection="1">
      <alignment horizontal="center" vertical="center" wrapText="1"/>
      <protection locked="0"/>
    </xf>
    <xf numFmtId="165" fontId="5" fillId="7" borderId="1" xfId="3" applyNumberFormat="1" applyFont="1" applyFill="1" applyBorder="1" applyAlignment="1" applyProtection="1">
      <alignment horizontal="center" vertical="center" wrapText="1"/>
      <protection locked="0"/>
    </xf>
    <xf numFmtId="165" fontId="5" fillId="8" borderId="1" xfId="3" applyNumberFormat="1" applyFont="1" applyFill="1" applyBorder="1" applyAlignment="1" applyProtection="1">
      <alignment horizontal="center" vertical="center" wrapText="1"/>
      <protection locked="0"/>
    </xf>
    <xf numFmtId="166" fontId="5" fillId="5" borderId="1" xfId="2" applyNumberFormat="1" applyFont="1" applyFill="1" applyBorder="1" applyAlignment="1" applyProtection="1">
      <alignment horizontal="center" vertical="center" wrapText="1"/>
      <protection locked="0"/>
    </xf>
    <xf numFmtId="169" fontId="2" fillId="0" borderId="1" xfId="2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2" applyNumberFormat="1" applyFont="1" applyFill="1" applyBorder="1" applyAlignment="1" applyProtection="1">
      <alignment horizontal="center" vertical="center"/>
      <protection locked="0"/>
    </xf>
    <xf numFmtId="169" fontId="2" fillId="0" borderId="1" xfId="2" applyNumberFormat="1" applyFont="1" applyFill="1" applyBorder="1" applyAlignment="1" applyProtection="1">
      <alignment horizontal="center" vertical="center"/>
      <protection locked="0"/>
    </xf>
    <xf numFmtId="165" fontId="5" fillId="0" borderId="1" xfId="1" applyNumberFormat="1" applyFont="1" applyFill="1" applyBorder="1" applyAlignment="1" applyProtection="1">
      <alignment horizontal="center" vertical="center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165" fontId="5" fillId="3" borderId="3" xfId="1" applyNumberFormat="1" applyFont="1" applyFill="1" applyBorder="1" applyAlignment="1" applyProtection="1">
      <alignment horizontal="center" vertical="center"/>
      <protection locked="0"/>
    </xf>
    <xf numFmtId="164" fontId="5" fillId="0" borderId="1" xfId="2" applyNumberFormat="1" applyFont="1" applyFill="1" applyBorder="1" applyAlignment="1" applyProtection="1">
      <alignment horizontal="center" vertical="center" wrapText="1"/>
      <protection locked="0"/>
    </xf>
    <xf numFmtId="164" fontId="5" fillId="9" borderId="1" xfId="2" applyNumberFormat="1" applyFont="1" applyFill="1" applyBorder="1" applyAlignment="1" applyProtection="1">
      <alignment horizontal="center" vertical="center" wrapText="1"/>
      <protection locked="0"/>
    </xf>
    <xf numFmtId="164" fontId="5" fillId="9" borderId="1" xfId="3" applyNumberFormat="1" applyFont="1" applyFill="1" applyBorder="1" applyAlignment="1" applyProtection="1">
      <alignment horizontal="center" vertical="center" wrapText="1"/>
      <protection locked="0"/>
    </xf>
    <xf numFmtId="169" fontId="2" fillId="0" borderId="1" xfId="2" applyNumberFormat="1" applyFont="1" applyFill="1" applyBorder="1" applyAlignment="1">
      <alignment horizontal="center" vertical="center" wrapText="1"/>
    </xf>
    <xf numFmtId="165" fontId="5" fillId="0" borderId="1" xfId="1" applyNumberFormat="1" applyFont="1" applyFill="1" applyBorder="1" applyAlignment="1" applyProtection="1">
      <alignment horizontal="center" vertical="center" wrapText="1"/>
      <protection locked="0"/>
    </xf>
    <xf numFmtId="165" fontId="5" fillId="3" borderId="3" xfId="1" applyNumberFormat="1" applyFont="1" applyFill="1" applyBorder="1" applyAlignment="1" applyProtection="1">
      <alignment horizontal="center" vertical="center" wrapText="1"/>
      <protection locked="0"/>
    </xf>
    <xf numFmtId="164" fontId="5" fillId="9" borderId="1" xfId="2" applyNumberFormat="1" applyFont="1" applyFill="1" applyBorder="1" applyAlignment="1" applyProtection="1">
      <alignment horizontal="center" vertical="center"/>
      <protection locked="0"/>
    </xf>
    <xf numFmtId="167" fontId="5" fillId="0" borderId="1" xfId="1" applyNumberFormat="1" applyFont="1" applyFill="1" applyBorder="1" applyAlignment="1" applyProtection="1">
      <alignment horizontal="center" vertical="center" wrapText="1"/>
      <protection locked="0"/>
    </xf>
    <xf numFmtId="164" fontId="5" fillId="0" borderId="1" xfId="2" applyNumberFormat="1" applyFont="1" applyFill="1" applyBorder="1" applyAlignment="1" applyProtection="1">
      <alignment horizontal="center" vertical="center"/>
      <protection locked="0"/>
    </xf>
    <xf numFmtId="168" fontId="5" fillId="0" borderId="1" xfId="2" applyFont="1" applyFill="1" applyBorder="1" applyAlignment="1" applyProtection="1">
      <alignment horizontal="center" vertical="center" wrapText="1"/>
      <protection locked="0"/>
    </xf>
    <xf numFmtId="49" fontId="2" fillId="0" borderId="1" xfId="2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74" fontId="6" fillId="0" borderId="1" xfId="0" applyNumberFormat="1" applyFont="1" applyBorder="1" applyAlignment="1" applyProtection="1">
      <alignment horizontal="center" vertical="center" wrapText="1"/>
      <protection locked="0"/>
    </xf>
    <xf numFmtId="173" fontId="6" fillId="0" borderId="1" xfId="0" applyNumberFormat="1" applyFont="1" applyBorder="1" applyAlignment="1" applyProtection="1">
      <alignment horizontal="center" vertical="center" wrapText="1"/>
      <protection locked="0"/>
    </xf>
    <xf numFmtId="177" fontId="5" fillId="3" borderId="3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6" xfId="0" applyNumberFormat="1" applyFont="1" applyBorder="1" applyAlignment="1" applyProtection="1">
      <alignment horizontal="center" vertical="center" wrapText="1"/>
      <protection locked="0"/>
    </xf>
    <xf numFmtId="1" fontId="7" fillId="0" borderId="6" xfId="2" applyNumberFormat="1" applyFont="1" applyBorder="1" applyAlignment="1" applyProtection="1">
      <alignment horizontal="center" vertical="center" wrapText="1"/>
      <protection locked="0"/>
    </xf>
    <xf numFmtId="178" fontId="7" fillId="10" borderId="6" xfId="2" applyNumberFormat="1" applyFont="1" applyFill="1" applyBorder="1" applyAlignment="1" applyProtection="1">
      <alignment horizontal="center" vertical="center" wrapText="1"/>
      <protection locked="0"/>
    </xf>
    <xf numFmtId="1" fontId="5" fillId="0" borderId="6" xfId="0" applyNumberFormat="1" applyFont="1" applyBorder="1" applyAlignment="1" applyProtection="1">
      <alignment horizontal="center" vertical="center" wrapText="1"/>
      <protection locked="0"/>
    </xf>
    <xf numFmtId="178" fontId="5" fillId="10" borderId="6" xfId="2" applyNumberFormat="1" applyFont="1" applyFill="1" applyBorder="1" applyAlignment="1" applyProtection="1">
      <alignment horizontal="center" vertical="center" wrapText="1"/>
      <protection locked="0"/>
    </xf>
    <xf numFmtId="178" fontId="7" fillId="11" borderId="6" xfId="2" applyNumberFormat="1" applyFont="1" applyFill="1" applyBorder="1" applyAlignment="1" applyProtection="1">
      <alignment horizontal="center" vertical="center" wrapText="1"/>
      <protection locked="0"/>
    </xf>
    <xf numFmtId="1" fontId="7" fillId="12" borderId="6" xfId="2" applyNumberFormat="1" applyFont="1" applyFill="1" applyBorder="1" applyAlignment="1" applyProtection="1">
      <alignment horizontal="center" vertical="center" wrapText="1"/>
      <protection locked="0"/>
    </xf>
    <xf numFmtId="172" fontId="2" fillId="0" borderId="1" xfId="0" applyNumberFormat="1" applyFont="1" applyBorder="1" applyAlignment="1">
      <alignment horizontal="center" vertical="center"/>
    </xf>
    <xf numFmtId="172" fontId="2" fillId="0" borderId="1" xfId="0" applyNumberFormat="1" applyFont="1" applyFill="1" applyBorder="1" applyAlignment="1">
      <alignment horizontal="center" vertical="center"/>
    </xf>
    <xf numFmtId="170" fontId="5" fillId="0" borderId="1" xfId="0" applyNumberFormat="1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center" vertical="center"/>
    </xf>
    <xf numFmtId="170" fontId="5" fillId="0" borderId="1" xfId="0" applyNumberFormat="1" applyFont="1" applyBorder="1" applyAlignment="1">
      <alignment horizontal="center" vertical="center"/>
    </xf>
    <xf numFmtId="17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5" fontId="2" fillId="0" borderId="1" xfId="0" applyNumberFormat="1" applyFont="1" applyBorder="1" applyAlignment="1">
      <alignment horizontal="center" vertical="center"/>
    </xf>
    <xf numFmtId="169" fontId="2" fillId="0" borderId="1" xfId="0" applyNumberFormat="1" applyFont="1" applyBorder="1" applyAlignment="1" applyProtection="1">
      <alignment horizontal="center" vertical="center" wrapText="1"/>
      <protection locked="0"/>
    </xf>
    <xf numFmtId="169" fontId="2" fillId="0" borderId="1" xfId="0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8" fontId="5" fillId="9" borderId="1" xfId="2" applyFont="1" applyFill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66" fontId="5" fillId="5" borderId="3" xfId="2" applyNumberFormat="1" applyFont="1" applyFill="1" applyBorder="1" applyAlignment="1" applyProtection="1">
      <alignment horizontal="center" vertical="center"/>
      <protection locked="0"/>
    </xf>
    <xf numFmtId="170" fontId="2" fillId="0" borderId="1" xfId="0" applyNumberFormat="1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168" fontId="1" fillId="0" borderId="1" xfId="2" applyFont="1" applyFill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165" fontId="5" fillId="4" borderId="1" xfId="3" applyNumberFormat="1" applyFont="1" applyFill="1" applyBorder="1" applyAlignment="1" applyProtection="1">
      <alignment horizontal="center" vertical="center" wrapText="1"/>
      <protection locked="0"/>
    </xf>
    <xf numFmtId="168" fontId="5" fillId="9" borderId="1" xfId="2" applyFont="1" applyFill="1" applyBorder="1" applyAlignment="1" applyProtection="1">
      <alignment horizontal="center" vertical="center" wrapText="1"/>
      <protection locked="0"/>
    </xf>
    <xf numFmtId="170" fontId="5" fillId="0" borderId="1" xfId="0" applyNumberFormat="1" applyFont="1" applyFill="1" applyBorder="1" applyAlignment="1">
      <alignment horizontal="center" vertical="center"/>
    </xf>
    <xf numFmtId="169" fontId="5" fillId="4" borderId="1" xfId="2" applyNumberFormat="1" applyFont="1" applyFill="1" applyBorder="1" applyAlignment="1" applyProtection="1">
      <alignment horizontal="center" vertical="center" wrapText="1"/>
      <protection locked="0"/>
    </xf>
    <xf numFmtId="169" fontId="5" fillId="4" borderId="1" xfId="3" applyNumberFormat="1" applyFont="1" applyFill="1" applyBorder="1" applyAlignment="1" applyProtection="1">
      <alignment horizontal="center" vertical="center" wrapText="1"/>
      <protection locked="0"/>
    </xf>
    <xf numFmtId="49" fontId="5" fillId="2" borderId="1" xfId="2" applyNumberFormat="1" applyFont="1" applyFill="1" applyBorder="1" applyAlignment="1">
      <alignment horizontal="left" vertical="center"/>
    </xf>
    <xf numFmtId="170" fontId="6" fillId="13" borderId="1" xfId="0" applyNumberFormat="1" applyFont="1" applyFill="1" applyBorder="1" applyAlignment="1" applyProtection="1">
      <alignment horizontal="center" vertical="center" wrapText="1"/>
      <protection locked="0"/>
    </xf>
    <xf numFmtId="170" fontId="5" fillId="13" borderId="1" xfId="0" applyNumberFormat="1" applyFont="1" applyFill="1" applyBorder="1" applyAlignment="1">
      <alignment horizontal="center" vertical="center"/>
    </xf>
    <xf numFmtId="172" fontId="2" fillId="13" borderId="1" xfId="0" applyNumberFormat="1" applyFont="1" applyFill="1" applyBorder="1" applyAlignment="1">
      <alignment horizontal="center" vertical="center"/>
    </xf>
    <xf numFmtId="170" fontId="5" fillId="13" borderId="1" xfId="0" applyNumberFormat="1" applyFont="1" applyFill="1" applyBorder="1" applyAlignment="1" applyProtection="1">
      <alignment horizontal="center" vertical="center" wrapText="1"/>
      <protection locked="0"/>
    </xf>
    <xf numFmtId="170" fontId="5" fillId="13" borderId="1" xfId="0" applyNumberFormat="1" applyFont="1" applyFill="1" applyBorder="1" applyAlignment="1">
      <alignment horizontal="center" vertical="center"/>
    </xf>
    <xf numFmtId="173" fontId="6" fillId="13" borderId="1" xfId="0" applyNumberFormat="1" applyFont="1" applyFill="1" applyBorder="1" applyAlignment="1" applyProtection="1">
      <alignment horizontal="center" vertical="center" wrapText="1"/>
      <protection locked="0"/>
    </xf>
    <xf numFmtId="170" fontId="5" fillId="13" borderId="2" xfId="0" applyNumberFormat="1" applyFont="1" applyFill="1" applyBorder="1" applyAlignment="1">
      <alignment horizontal="center" vertical="center"/>
    </xf>
    <xf numFmtId="170" fontId="5" fillId="13" borderId="4" xfId="0" applyNumberFormat="1" applyFont="1" applyFill="1" applyBorder="1" applyAlignment="1">
      <alignment horizontal="center" vertical="center"/>
    </xf>
    <xf numFmtId="170" fontId="5" fillId="13" borderId="5" xfId="0" applyNumberFormat="1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horizontal="center" vertical="center" wrapText="1"/>
    </xf>
    <xf numFmtId="49" fontId="2" fillId="13" borderId="1" xfId="0" applyNumberFormat="1" applyFont="1" applyFill="1" applyBorder="1" applyAlignment="1">
      <alignment horizontal="center" vertical="center"/>
    </xf>
    <xf numFmtId="170" fontId="2" fillId="13" borderId="1" xfId="0" applyNumberFormat="1" applyFont="1" applyFill="1" applyBorder="1" applyAlignment="1">
      <alignment horizontal="center" vertical="center" wrapText="1"/>
    </xf>
  </cellXfs>
  <cellStyles count="8">
    <cellStyle name="Excel Built-in Currency" xfId="1"/>
    <cellStyle name="Excel Built-in Normal" xfId="2"/>
    <cellStyle name="Excel Built-in Normal 1" xfId="3"/>
    <cellStyle name="Heading" xfId="4"/>
    <cellStyle name="Heading1" xfId="5"/>
    <cellStyle name="Normale" xfId="0" builtinId="0" customBuiltin="1"/>
    <cellStyle name="Result" xfId="6"/>
    <cellStyle name="Result2" xfId="7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ufficio.gare@cert.bmds.com" TargetMode="External"/><Relationship Id="rId18" Type="http://schemas.openxmlformats.org/officeDocument/2006/relationships/hyperlink" Target="mailto:ufficiogarenovonordisk@pec.it" TargetMode="External"/><Relationship Id="rId26" Type="http://schemas.openxmlformats.org/officeDocument/2006/relationships/hyperlink" Target="mailto:garejc@actaliscertymail.it" TargetMode="External"/><Relationship Id="rId3" Type="http://schemas.openxmlformats.org/officeDocument/2006/relationships/hyperlink" Target="mailto:uff.gara@alexion.legalmail.it" TargetMode="External"/><Relationship Id="rId21" Type="http://schemas.openxmlformats.org/officeDocument/2006/relationships/hyperlink" Target="mailto:advanzpharma@arvato-scs.com" TargetMode="External"/><Relationship Id="rId34" Type="http://schemas.openxmlformats.org/officeDocument/2006/relationships/hyperlink" Target="mailto:Ufficiogare-ita.infectopharm@legalmail.it" TargetMode="External"/><Relationship Id="rId7" Type="http://schemas.openxmlformats.org/officeDocument/2006/relationships/hyperlink" Target="mailto:ufficiogare.pharma@roche.legalmail.it" TargetMode="External"/><Relationship Id="rId12" Type="http://schemas.openxmlformats.org/officeDocument/2006/relationships/hyperlink" Target="mailto:gsk.ufficiogare@legalmail.it" TargetMode="External"/><Relationship Id="rId17" Type="http://schemas.openxmlformats.org/officeDocument/2006/relationships/hyperlink" Target="mailto:ufficio.gare@cert.bmds.com" TargetMode="External"/><Relationship Id="rId25" Type="http://schemas.openxmlformats.org/officeDocument/2006/relationships/hyperlink" Target="mailto:ufficio.gare@cert.bmds.com" TargetMode="External"/><Relationship Id="rId33" Type="http://schemas.openxmlformats.org/officeDocument/2006/relationships/hyperlink" Target="mailto:gare-otsukaitaly@pec.it" TargetMode="External"/><Relationship Id="rId2" Type="http://schemas.openxmlformats.org/officeDocument/2006/relationships/hyperlink" Target="mailto:sobi.gare@legalmail.it" TargetMode="External"/><Relationship Id="rId16" Type="http://schemas.openxmlformats.org/officeDocument/2006/relationships/hyperlink" Target="mailto:ufficio.gare@cert.bmds.com" TargetMode="External"/><Relationship Id="rId20" Type="http://schemas.openxmlformats.org/officeDocument/2006/relationships/hyperlink" Target="mailto:ufficiogarenovonordisk@pec.it" TargetMode="External"/><Relationship Id="rId29" Type="http://schemas.openxmlformats.org/officeDocument/2006/relationships/hyperlink" Target="mailto:sobi.gare@legalmail.it" TargetMode="External"/><Relationship Id="rId1" Type="http://schemas.openxmlformats.org/officeDocument/2006/relationships/hyperlink" Target="mailto:sobi.gare@legalmail.it" TargetMode="External"/><Relationship Id="rId6" Type="http://schemas.openxmlformats.org/officeDocument/2006/relationships/hyperlink" Target="mailto:ufficiogare.pharma@roche.legalmail.it" TargetMode="External"/><Relationship Id="rId11" Type="http://schemas.openxmlformats.org/officeDocument/2006/relationships/hyperlink" Target="mailto:myland.gare@legalmail.it" TargetMode="External"/><Relationship Id="rId24" Type="http://schemas.openxmlformats.org/officeDocument/2006/relationships/hyperlink" Target="mailto:ufficio.gare@cert.bmds.com" TargetMode="External"/><Relationship Id="rId32" Type="http://schemas.openxmlformats.org/officeDocument/2006/relationships/hyperlink" Target="mailto:gare-otsukaitaly@pec.it" TargetMode="External"/><Relationship Id="rId5" Type="http://schemas.openxmlformats.org/officeDocument/2006/relationships/hyperlink" Target="mailto:gare.ucb@legalmail.it" TargetMode="External"/><Relationship Id="rId15" Type="http://schemas.openxmlformats.org/officeDocument/2006/relationships/hyperlink" Target="mailto:ufficio.gare@cert.bmds.com" TargetMode="External"/><Relationship Id="rId23" Type="http://schemas.openxmlformats.org/officeDocument/2006/relationships/hyperlink" Target="mailto:ufficio.gare@cert.bmds.com" TargetMode="External"/><Relationship Id="rId28" Type="http://schemas.openxmlformats.org/officeDocument/2006/relationships/hyperlink" Target="mailto:ipsen@legalmail.it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mailto:almiral@legalmail.it" TargetMode="External"/><Relationship Id="rId19" Type="http://schemas.openxmlformats.org/officeDocument/2006/relationships/hyperlink" Target="mailto:ufficiogarenovonordisk@pec.it" TargetMode="External"/><Relationship Id="rId31" Type="http://schemas.openxmlformats.org/officeDocument/2006/relationships/hyperlink" Target="mailto:sobi.gare@legalmail.it" TargetMode="External"/><Relationship Id="rId4" Type="http://schemas.openxmlformats.org/officeDocument/2006/relationships/hyperlink" Target="mailto:garesanofi@pec.it" TargetMode="External"/><Relationship Id="rId9" Type="http://schemas.openxmlformats.org/officeDocument/2006/relationships/hyperlink" Target="mailto:garenovartisfarma@legalmail.it" TargetMode="External"/><Relationship Id="rId14" Type="http://schemas.openxmlformats.org/officeDocument/2006/relationships/hyperlink" Target="mailto:ufficio.gare@cert.bmds.com" TargetMode="External"/><Relationship Id="rId22" Type="http://schemas.openxmlformats.org/officeDocument/2006/relationships/hyperlink" Target="mailto:ufficio.gare@cert.bmds.com" TargetMode="External"/><Relationship Id="rId27" Type="http://schemas.openxmlformats.org/officeDocument/2006/relationships/hyperlink" Target="mailto:norgine.italy@legalmail.it" TargetMode="External"/><Relationship Id="rId30" Type="http://schemas.openxmlformats.org/officeDocument/2006/relationships/hyperlink" Target="mailto:sobi.gare@legalmail.it" TargetMode="External"/><Relationship Id="rId35" Type="http://schemas.openxmlformats.org/officeDocument/2006/relationships/hyperlink" Target="mailto:garesanofichc@pec.it" TargetMode="External"/><Relationship Id="rId8" Type="http://schemas.openxmlformats.org/officeDocument/2006/relationships/hyperlink" Target="mailto:ufficiogare.pharma@roche.legalmail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37"/>
  <sheetViews>
    <sheetView tabSelected="1" zoomScale="80" zoomScaleNormal="80" workbookViewId="0">
      <selection activeCell="N17" sqref="N17"/>
    </sheetView>
  </sheetViews>
  <sheetFormatPr defaultRowHeight="13.8"/>
  <cols>
    <col min="1" max="1" width="8.09765625" customWidth="1"/>
    <col min="2" max="2" width="7.59765625" customWidth="1"/>
    <col min="3" max="3" width="14.5" customWidth="1"/>
    <col min="4" max="4" width="22.09765625" customWidth="1"/>
    <col min="5" max="6" width="10.69921875" customWidth="1"/>
    <col min="7" max="7" width="16.296875" customWidth="1"/>
    <col min="8" max="8" width="10.69921875" customWidth="1"/>
    <col min="9" max="9" width="19" customWidth="1"/>
    <col min="10" max="10" width="25.59765625" customWidth="1"/>
    <col min="11" max="11" width="20.5" customWidth="1"/>
    <col min="12" max="12" width="21.19921875" style="45" customWidth="1"/>
    <col min="13" max="13" width="19.59765625" style="29" customWidth="1"/>
    <col min="14" max="14" width="18.19921875" style="29" customWidth="1"/>
    <col min="15" max="15" width="23.59765625" style="29" customWidth="1"/>
    <col min="16" max="16" width="12.59765625" customWidth="1"/>
    <col min="17" max="17" width="24.09765625" customWidth="1"/>
    <col min="18" max="18" width="14.59765625" customWidth="1"/>
    <col min="19" max="19" width="20.8984375" customWidth="1"/>
    <col min="20" max="20" width="15" customWidth="1"/>
    <col min="21" max="21" width="14.69921875" style="30" customWidth="1"/>
    <col min="22" max="22" width="28.8984375" customWidth="1"/>
    <col min="23" max="23" width="10.69921875" customWidth="1"/>
    <col min="24" max="24" width="19.59765625" customWidth="1"/>
    <col min="25" max="25" width="17.8984375" customWidth="1"/>
    <col min="26" max="26" width="10.69921875" customWidth="1"/>
    <col min="27" max="27" width="30" style="31" customWidth="1"/>
    <col min="28" max="28" width="10.69921875" customWidth="1"/>
    <col min="29" max="29" width="18.3984375" customWidth="1"/>
    <col min="30" max="30" width="19.8984375" customWidth="1"/>
    <col min="31" max="31" width="37.8984375" customWidth="1"/>
    <col min="32" max="32" width="21.5" customWidth="1"/>
    <col min="33" max="33" width="14.3984375" customWidth="1"/>
    <col min="34" max="34" width="15.5" bestFit="1" customWidth="1"/>
    <col min="35" max="36" width="10.69921875" customWidth="1"/>
    <col min="37" max="37" width="16.69921875" bestFit="1" customWidth="1"/>
    <col min="38" max="39" width="10.69921875" customWidth="1"/>
    <col min="40" max="40" width="15.19921875" bestFit="1" customWidth="1"/>
    <col min="41" max="42" width="10.69921875" customWidth="1"/>
    <col min="43" max="43" width="15.19921875" bestFit="1" customWidth="1"/>
    <col min="44" max="45" width="10.69921875" customWidth="1"/>
    <col min="46" max="46" width="14.3984375" bestFit="1" customWidth="1"/>
    <col min="47" max="48" width="10.69921875" customWidth="1"/>
    <col min="49" max="49" width="14.3984375" bestFit="1" customWidth="1"/>
    <col min="50" max="51" width="10.69921875" customWidth="1"/>
    <col min="52" max="52" width="14.3984375" bestFit="1" customWidth="1"/>
    <col min="53" max="54" width="10.69921875" customWidth="1"/>
    <col min="55" max="55" width="15.19921875" bestFit="1" customWidth="1"/>
    <col min="56" max="57" width="10.69921875" customWidth="1"/>
    <col min="58" max="58" width="15.19921875" bestFit="1" customWidth="1"/>
    <col min="59" max="60" width="10.69921875" customWidth="1"/>
    <col min="61" max="61" width="15.19921875" bestFit="1" customWidth="1"/>
    <col min="62" max="63" width="10.69921875" customWidth="1"/>
    <col min="64" max="64" width="15.19921875" bestFit="1" customWidth="1"/>
    <col min="65" max="66" width="10.69921875" customWidth="1"/>
    <col min="67" max="67" width="15.19921875" bestFit="1" customWidth="1"/>
    <col min="68" max="69" width="10.69921875" customWidth="1"/>
    <col min="70" max="70" width="15.19921875" bestFit="1" customWidth="1"/>
    <col min="71" max="72" width="10.69921875" customWidth="1"/>
    <col min="73" max="73" width="15.19921875" bestFit="1" customWidth="1"/>
    <col min="74" max="75" width="10.69921875" customWidth="1"/>
    <col min="76" max="76" width="15.19921875" bestFit="1" customWidth="1"/>
    <col min="77" max="78" width="10.69921875" customWidth="1"/>
    <col min="79" max="79" width="15.19921875" bestFit="1" customWidth="1"/>
    <col min="80" max="81" width="10.69921875" customWidth="1"/>
    <col min="82" max="82" width="16.19921875" bestFit="1" customWidth="1"/>
    <col min="83" max="84" width="10.69921875" customWidth="1"/>
    <col min="85" max="85" width="15.19921875" bestFit="1" customWidth="1"/>
    <col min="86" max="87" width="10.69921875" customWidth="1"/>
    <col min="88" max="88" width="15.19921875" bestFit="1" customWidth="1"/>
    <col min="89" max="90" width="10.69921875" customWidth="1"/>
    <col min="91" max="91" width="15.19921875" bestFit="1" customWidth="1"/>
    <col min="92" max="93" width="10.69921875" customWidth="1"/>
    <col min="94" max="94" width="13.69921875" bestFit="1" customWidth="1"/>
    <col min="95" max="96" width="10.69921875" customWidth="1"/>
    <col min="97" max="97" width="16.09765625" customWidth="1"/>
    <col min="98" max="98" width="10.69921875" customWidth="1"/>
  </cols>
  <sheetData>
    <row r="1" spans="1:98" ht="31.5" customHeight="1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1"/>
      <c r="AI1" s="69" t="s">
        <v>1</v>
      </c>
      <c r="AJ1" s="69"/>
      <c r="AK1" s="69"/>
      <c r="AL1" s="69" t="s">
        <v>2</v>
      </c>
      <c r="AM1" s="69"/>
      <c r="AN1" s="69"/>
      <c r="AO1" s="69" t="s">
        <v>3</v>
      </c>
      <c r="AP1" s="69"/>
      <c r="AQ1" s="69"/>
      <c r="AR1" s="69" t="s">
        <v>4</v>
      </c>
      <c r="AS1" s="69"/>
      <c r="AT1" s="69"/>
      <c r="AU1" s="69" t="s">
        <v>5</v>
      </c>
      <c r="AV1" s="69"/>
      <c r="AW1" s="69"/>
      <c r="AX1" s="69" t="s">
        <v>6</v>
      </c>
      <c r="AY1" s="69"/>
      <c r="AZ1" s="69"/>
      <c r="BA1" s="69" t="s">
        <v>7</v>
      </c>
      <c r="BB1" s="69"/>
      <c r="BC1" s="69"/>
      <c r="BD1" s="69" t="s">
        <v>8</v>
      </c>
      <c r="BE1" s="69"/>
      <c r="BF1" s="69"/>
      <c r="BG1" s="69" t="s">
        <v>9</v>
      </c>
      <c r="BH1" s="69"/>
      <c r="BI1" s="69"/>
      <c r="BJ1" s="69" t="s">
        <v>10</v>
      </c>
      <c r="BK1" s="69"/>
      <c r="BL1" s="69"/>
      <c r="BM1" s="70" t="s">
        <v>11</v>
      </c>
      <c r="BN1" s="70"/>
      <c r="BO1" s="70"/>
      <c r="BP1" s="69" t="s">
        <v>12</v>
      </c>
      <c r="BQ1" s="69"/>
      <c r="BR1" s="69"/>
      <c r="BS1" s="69" t="s">
        <v>13</v>
      </c>
      <c r="BT1" s="69"/>
      <c r="BU1" s="69"/>
      <c r="BV1" s="69" t="s">
        <v>14</v>
      </c>
      <c r="BW1" s="69"/>
      <c r="BX1" s="69"/>
      <c r="BY1" s="69" t="s">
        <v>15</v>
      </c>
      <c r="BZ1" s="69"/>
      <c r="CA1" s="69"/>
      <c r="CB1" s="69" t="s">
        <v>16</v>
      </c>
      <c r="CC1" s="69"/>
      <c r="CD1" s="69"/>
      <c r="CE1" s="70" t="s">
        <v>17</v>
      </c>
      <c r="CF1" s="70"/>
      <c r="CG1" s="70"/>
      <c r="CH1" s="66" t="s">
        <v>18</v>
      </c>
      <c r="CI1" s="66"/>
      <c r="CJ1" s="66"/>
      <c r="CK1" s="66" t="s">
        <v>19</v>
      </c>
      <c r="CL1" s="66"/>
      <c r="CM1" s="66"/>
      <c r="CN1" s="66" t="s">
        <v>20</v>
      </c>
      <c r="CO1" s="66"/>
      <c r="CP1" s="66"/>
      <c r="CQ1" s="66" t="s">
        <v>21</v>
      </c>
      <c r="CR1" s="66"/>
      <c r="CS1" s="66"/>
      <c r="CT1" s="55"/>
    </row>
    <row r="2" spans="1:98" ht="47.25" customHeight="1">
      <c r="A2" s="2" t="s">
        <v>22</v>
      </c>
      <c r="B2" s="2" t="s">
        <v>23</v>
      </c>
      <c r="C2" s="2" t="s">
        <v>24</v>
      </c>
      <c r="D2" s="2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 t="s">
        <v>30</v>
      </c>
      <c r="J2" s="2" t="s">
        <v>31</v>
      </c>
      <c r="K2" s="2" t="s">
        <v>32</v>
      </c>
      <c r="L2" s="2" t="s">
        <v>33</v>
      </c>
      <c r="M2" s="2" t="s">
        <v>34</v>
      </c>
      <c r="N2" s="2" t="s">
        <v>35</v>
      </c>
      <c r="O2" s="2" t="s">
        <v>36</v>
      </c>
      <c r="P2" s="2" t="s">
        <v>37</v>
      </c>
      <c r="Q2" s="2" t="s">
        <v>38</v>
      </c>
      <c r="R2" s="2" t="s">
        <v>39</v>
      </c>
      <c r="S2" s="2" t="s">
        <v>40</v>
      </c>
      <c r="T2" s="2" t="s">
        <v>41</v>
      </c>
      <c r="U2" s="2" t="s">
        <v>42</v>
      </c>
      <c r="V2" s="2" t="s">
        <v>43</v>
      </c>
      <c r="W2" s="2" t="s">
        <v>44</v>
      </c>
      <c r="X2" s="2" t="s">
        <v>45</v>
      </c>
      <c r="Y2" s="2" t="s">
        <v>46</v>
      </c>
      <c r="Z2" s="2" t="s">
        <v>47</v>
      </c>
      <c r="AA2" s="3" t="s">
        <v>48</v>
      </c>
      <c r="AB2" s="2" t="s">
        <v>49</v>
      </c>
      <c r="AC2" s="2" t="s">
        <v>50</v>
      </c>
      <c r="AD2" s="2" t="s">
        <v>51</v>
      </c>
      <c r="AE2" s="2" t="s">
        <v>52</v>
      </c>
      <c r="AF2" s="4" t="s">
        <v>53</v>
      </c>
      <c r="AG2" s="2" t="s">
        <v>54</v>
      </c>
      <c r="AH2" s="5" t="s">
        <v>55</v>
      </c>
      <c r="AI2" s="6" t="s">
        <v>56</v>
      </c>
      <c r="AJ2" s="7" t="s">
        <v>57</v>
      </c>
      <c r="AK2" s="8" t="s">
        <v>58</v>
      </c>
      <c r="AL2" s="6" t="s">
        <v>56</v>
      </c>
      <c r="AM2" s="7" t="s">
        <v>57</v>
      </c>
      <c r="AN2" s="8" t="s">
        <v>58</v>
      </c>
      <c r="AO2" s="6" t="s">
        <v>56</v>
      </c>
      <c r="AP2" s="7" t="s">
        <v>57</v>
      </c>
      <c r="AQ2" s="8" t="s">
        <v>58</v>
      </c>
      <c r="AR2" s="6" t="s">
        <v>56</v>
      </c>
      <c r="AS2" s="7" t="s">
        <v>57</v>
      </c>
      <c r="AT2" s="8" t="s">
        <v>58</v>
      </c>
      <c r="AU2" s="6" t="s">
        <v>56</v>
      </c>
      <c r="AV2" s="7" t="s">
        <v>57</v>
      </c>
      <c r="AW2" s="8" t="s">
        <v>58</v>
      </c>
      <c r="AX2" s="6" t="s">
        <v>56</v>
      </c>
      <c r="AY2" s="7" t="s">
        <v>57</v>
      </c>
      <c r="AZ2" s="8" t="s">
        <v>58</v>
      </c>
      <c r="BA2" s="6" t="s">
        <v>56</v>
      </c>
      <c r="BB2" s="7" t="s">
        <v>57</v>
      </c>
      <c r="BC2" s="8" t="s">
        <v>58</v>
      </c>
      <c r="BD2" s="6" t="s">
        <v>56</v>
      </c>
      <c r="BE2" s="7" t="s">
        <v>57</v>
      </c>
      <c r="BF2" s="8" t="s">
        <v>58</v>
      </c>
      <c r="BG2" s="6" t="s">
        <v>56</v>
      </c>
      <c r="BH2" s="7" t="s">
        <v>57</v>
      </c>
      <c r="BI2" s="8" t="s">
        <v>58</v>
      </c>
      <c r="BJ2" s="6" t="s">
        <v>56</v>
      </c>
      <c r="BK2" s="7" t="s">
        <v>57</v>
      </c>
      <c r="BL2" s="8" t="s">
        <v>58</v>
      </c>
      <c r="BM2" s="6" t="s">
        <v>56</v>
      </c>
      <c r="BN2" s="7" t="s">
        <v>57</v>
      </c>
      <c r="BO2" s="8" t="s">
        <v>58</v>
      </c>
      <c r="BP2" s="6" t="s">
        <v>56</v>
      </c>
      <c r="BQ2" s="7" t="s">
        <v>57</v>
      </c>
      <c r="BR2" s="8" t="s">
        <v>58</v>
      </c>
      <c r="BS2" s="6" t="s">
        <v>56</v>
      </c>
      <c r="BT2" s="7" t="s">
        <v>57</v>
      </c>
      <c r="BU2" s="8" t="s">
        <v>58</v>
      </c>
      <c r="BV2" s="6" t="s">
        <v>56</v>
      </c>
      <c r="BW2" s="7" t="s">
        <v>57</v>
      </c>
      <c r="BX2" s="8" t="s">
        <v>58</v>
      </c>
      <c r="BY2" s="6" t="s">
        <v>56</v>
      </c>
      <c r="BZ2" s="7" t="s">
        <v>57</v>
      </c>
      <c r="CA2" s="9" t="s">
        <v>58</v>
      </c>
      <c r="CB2" s="6" t="s">
        <v>56</v>
      </c>
      <c r="CC2" s="7" t="s">
        <v>57</v>
      </c>
      <c r="CD2" s="9" t="s">
        <v>58</v>
      </c>
      <c r="CE2" s="6" t="s">
        <v>56</v>
      </c>
      <c r="CF2" s="7" t="s">
        <v>57</v>
      </c>
      <c r="CG2" s="9" t="s">
        <v>58</v>
      </c>
      <c r="CH2" s="6" t="s">
        <v>56</v>
      </c>
      <c r="CI2" s="7" t="s">
        <v>57</v>
      </c>
      <c r="CJ2" s="9" t="s">
        <v>58</v>
      </c>
      <c r="CK2" s="6" t="s">
        <v>56</v>
      </c>
      <c r="CL2" s="7" t="s">
        <v>57</v>
      </c>
      <c r="CM2" s="9" t="s">
        <v>58</v>
      </c>
      <c r="CN2" s="6" t="s">
        <v>56</v>
      </c>
      <c r="CO2" s="7" t="s">
        <v>57</v>
      </c>
      <c r="CP2" s="9" t="s">
        <v>58</v>
      </c>
      <c r="CQ2" s="6" t="s">
        <v>56</v>
      </c>
      <c r="CR2" s="7" t="s">
        <v>57</v>
      </c>
      <c r="CS2" s="9" t="s">
        <v>58</v>
      </c>
      <c r="CT2" s="10" t="s">
        <v>59</v>
      </c>
    </row>
    <row r="3" spans="1:98" ht="26.4">
      <c r="A3" s="53">
        <v>2</v>
      </c>
      <c r="B3" s="53" t="s">
        <v>60</v>
      </c>
      <c r="C3" s="67" t="s">
        <v>61</v>
      </c>
      <c r="D3" s="11" t="s">
        <v>62</v>
      </c>
      <c r="E3" s="12">
        <v>49750019</v>
      </c>
      <c r="F3" s="13" t="s">
        <v>63</v>
      </c>
      <c r="G3" s="11" t="s">
        <v>64</v>
      </c>
      <c r="H3" s="11">
        <v>912</v>
      </c>
      <c r="I3" s="14">
        <v>2054.5700000000002</v>
      </c>
      <c r="J3" s="15">
        <v>2054.5700000000002</v>
      </c>
      <c r="K3" s="54">
        <v>1873767.84</v>
      </c>
      <c r="L3" s="68">
        <f>K3+K4</f>
        <v>3747535.68</v>
      </c>
      <c r="M3" s="47">
        <v>26.7</v>
      </c>
      <c r="N3" s="50" t="s">
        <v>65</v>
      </c>
      <c r="O3" s="50" t="s">
        <v>66</v>
      </c>
      <c r="P3" s="48" t="s">
        <v>67</v>
      </c>
      <c r="Q3" s="48" t="s">
        <v>68</v>
      </c>
      <c r="R3" s="48" t="s">
        <v>69</v>
      </c>
      <c r="S3" s="48" t="s">
        <v>70</v>
      </c>
      <c r="T3" s="48" t="s">
        <v>71</v>
      </c>
      <c r="U3" s="52" t="s">
        <v>72</v>
      </c>
      <c r="V3" s="52" t="s">
        <v>73</v>
      </c>
      <c r="W3" s="56">
        <v>2802.96</v>
      </c>
      <c r="X3" s="48" t="s">
        <v>74</v>
      </c>
      <c r="Y3" s="48">
        <v>5125.76</v>
      </c>
      <c r="Z3" s="57">
        <v>0.1</v>
      </c>
      <c r="AA3" s="52" t="s">
        <v>75</v>
      </c>
      <c r="AB3" s="48" t="s">
        <v>76</v>
      </c>
      <c r="AC3" s="58">
        <v>50023</v>
      </c>
      <c r="AD3" s="48">
        <v>1</v>
      </c>
      <c r="AE3" s="52" t="s">
        <v>77</v>
      </c>
      <c r="AF3" s="42">
        <v>0</v>
      </c>
      <c r="AG3" s="48"/>
      <c r="AH3" s="16">
        <v>2054.5700000000002</v>
      </c>
      <c r="AI3" s="17"/>
      <c r="AJ3" s="7">
        <f t="shared" ref="AJ3:AJ37" si="0">TRUNC((AI3/12*25),0)</f>
        <v>0</v>
      </c>
      <c r="AK3" s="8">
        <f t="shared" ref="AK3:AK37" si="1">AJ3*AH3</f>
        <v>0</v>
      </c>
      <c r="AL3" s="17"/>
      <c r="AM3" s="7">
        <f t="shared" ref="AM3:AM37" si="2">TRUNC((AL3/12*25),0)</f>
        <v>0</v>
      </c>
      <c r="AN3" s="8">
        <f t="shared" ref="AN3:AN37" si="3">AM3*AH3</f>
        <v>0</v>
      </c>
      <c r="AO3" s="17"/>
      <c r="AP3" s="7">
        <f t="shared" ref="AP3:AP37" si="4">TRUNC((AO3/12*25),0)</f>
        <v>0</v>
      </c>
      <c r="AQ3" s="8">
        <f t="shared" ref="AQ3:AQ37" si="5">AP3*AH3</f>
        <v>0</v>
      </c>
      <c r="AR3" s="17"/>
      <c r="AS3" s="7">
        <f t="shared" ref="AS3:AS37" si="6">TRUNC((AR3/12*25),0)</f>
        <v>0</v>
      </c>
      <c r="AT3" s="8">
        <f t="shared" ref="AT3:AT37" si="7">AS3*AH3</f>
        <v>0</v>
      </c>
      <c r="AU3" s="17"/>
      <c r="AV3" s="7">
        <f t="shared" ref="AV3:AV37" si="8">TRUNC((AU3/12*25),0)</f>
        <v>0</v>
      </c>
      <c r="AW3" s="8">
        <f t="shared" ref="AW3:AW37" si="9">AV3*AH3</f>
        <v>0</v>
      </c>
      <c r="AX3" s="17"/>
      <c r="AY3" s="7">
        <f t="shared" ref="AY3:AY37" si="10">TRUNC((AX3/12*25),0)</f>
        <v>0</v>
      </c>
      <c r="AZ3" s="8">
        <f t="shared" ref="AZ3:AZ37" si="11">AY3*AH3</f>
        <v>0</v>
      </c>
      <c r="BA3" s="17"/>
      <c r="BB3" s="7">
        <f t="shared" ref="BB3:BB37" si="12">TRUNC((BA3/12*25),0)</f>
        <v>0</v>
      </c>
      <c r="BC3" s="8">
        <f t="shared" ref="BC3:BC37" si="13">BB3*AH3</f>
        <v>0</v>
      </c>
      <c r="BD3" s="17"/>
      <c r="BE3" s="7">
        <f t="shared" ref="BE3:BE37" si="14">TRUNC((BD3/12*25),0)</f>
        <v>0</v>
      </c>
      <c r="BF3" s="8">
        <f t="shared" ref="BF3:BF37" si="15">BE3*AH3</f>
        <v>0</v>
      </c>
      <c r="BG3" s="17"/>
      <c r="BH3" s="7">
        <f t="shared" ref="BH3:BH37" si="16">TRUNC((BG3/12*25),0)</f>
        <v>0</v>
      </c>
      <c r="BI3" s="8">
        <f t="shared" ref="BI3:BI37" si="17">BH3*AH3</f>
        <v>0</v>
      </c>
      <c r="BJ3" s="17"/>
      <c r="BK3" s="7">
        <f t="shared" ref="BK3:BK37" si="18">TRUNC((BJ3/12*25),0)</f>
        <v>0</v>
      </c>
      <c r="BL3" s="8">
        <f t="shared" ref="BL3:BL37" si="19">BK3*AH3</f>
        <v>0</v>
      </c>
      <c r="BM3" s="17">
        <v>52</v>
      </c>
      <c r="BN3" s="7">
        <f t="shared" ref="BN3:BN37" si="20">TRUNC((BM3/12*25),0)</f>
        <v>108</v>
      </c>
      <c r="BO3" s="8">
        <f t="shared" ref="BO3:BO37" si="21">BN3*AH3</f>
        <v>221893.56000000003</v>
      </c>
      <c r="BP3" s="17">
        <v>72</v>
      </c>
      <c r="BQ3" s="7">
        <f t="shared" ref="BQ3:BQ37" si="22">TRUNC((BP3/12*25),0)</f>
        <v>150</v>
      </c>
      <c r="BR3" s="8">
        <f t="shared" ref="BR3:BR37" si="23">BQ3*AH3</f>
        <v>308185.5</v>
      </c>
      <c r="BS3" s="18">
        <v>56</v>
      </c>
      <c r="BT3" s="7">
        <f t="shared" ref="BT3:BT37" si="24">TRUNC((BS3/12*25),0)</f>
        <v>116</v>
      </c>
      <c r="BU3" s="8">
        <f t="shared" ref="BU3:BU37" si="25">BT3*AH3</f>
        <v>238330.12000000002</v>
      </c>
      <c r="BV3" s="17">
        <v>52</v>
      </c>
      <c r="BW3" s="7">
        <f t="shared" ref="BW3:BW37" si="26">TRUNC((BV3/12*25),0)</f>
        <v>108</v>
      </c>
      <c r="BX3" s="8">
        <f t="shared" ref="BX3:BX37" si="27">BW3*AH3</f>
        <v>221893.56000000003</v>
      </c>
      <c r="BY3" s="17"/>
      <c r="BZ3" s="7">
        <f t="shared" ref="BZ3:BZ37" si="28">TRUNC((BY3/12*25),0)</f>
        <v>0</v>
      </c>
      <c r="CA3" s="9">
        <f t="shared" ref="CA3:CA37" si="29">BZ3*AH3</f>
        <v>0</v>
      </c>
      <c r="CB3" s="17">
        <v>52</v>
      </c>
      <c r="CC3" s="7">
        <f t="shared" ref="CC3:CC37" si="30">TRUNC((CB3/12*25),0)</f>
        <v>108</v>
      </c>
      <c r="CD3" s="9">
        <f t="shared" ref="CD3:CD37" si="31">CC3*AH3</f>
        <v>221893.56000000003</v>
      </c>
      <c r="CE3" s="17">
        <v>54</v>
      </c>
      <c r="CF3" s="7">
        <f t="shared" ref="CF3:CF37" si="32">TRUNC((CE3/12*25),0)</f>
        <v>112</v>
      </c>
      <c r="CG3" s="9">
        <f t="shared" ref="CG3:CG28" si="33">CF3*AH3</f>
        <v>230111.84000000003</v>
      </c>
      <c r="CH3" s="19"/>
      <c r="CI3" s="19">
        <f t="shared" ref="CI3:CI37" si="34">TRUNC((CH3/12*25),0)</f>
        <v>0</v>
      </c>
      <c r="CJ3" s="9">
        <f t="shared" ref="CJ3:CJ37" si="35">CI3*AH3</f>
        <v>0</v>
      </c>
      <c r="CK3" s="19"/>
      <c r="CL3" s="19">
        <f t="shared" ref="CL3:CL37" si="36">TRUNC((CK3/12*25),0)</f>
        <v>0</v>
      </c>
      <c r="CM3" s="9">
        <f t="shared" ref="CM3:CM37" si="37">CL3*AH3</f>
        <v>0</v>
      </c>
      <c r="CN3" s="19"/>
      <c r="CO3" s="19">
        <f t="shared" ref="CO3:CO37" si="38">TRUNC((CN3/12*25),0)</f>
        <v>0</v>
      </c>
      <c r="CP3" s="9">
        <f t="shared" ref="CP3:CP37" si="39">CO3*AH3</f>
        <v>0</v>
      </c>
      <c r="CQ3" s="19"/>
      <c r="CR3" s="19">
        <f t="shared" ref="CR3:CR37" si="40">TRUNC((CQ3/12*25),0)</f>
        <v>0</v>
      </c>
      <c r="CS3" s="9">
        <f t="shared" ref="CS3:CS37" si="41">CR3*AH3</f>
        <v>0</v>
      </c>
      <c r="CT3" s="10">
        <v>210</v>
      </c>
    </row>
    <row r="4" spans="1:98" ht="26.4">
      <c r="A4" s="53">
        <v>2</v>
      </c>
      <c r="B4" s="53" t="s">
        <v>78</v>
      </c>
      <c r="C4" s="67"/>
      <c r="D4" s="20" t="s">
        <v>62</v>
      </c>
      <c r="E4" s="12">
        <v>49750021</v>
      </c>
      <c r="F4" s="20" t="s">
        <v>63</v>
      </c>
      <c r="G4" s="11" t="s">
        <v>79</v>
      </c>
      <c r="H4" s="11">
        <v>912</v>
      </c>
      <c r="I4" s="21">
        <v>2054.5700000000002</v>
      </c>
      <c r="J4" s="15">
        <v>2054.5700000000002</v>
      </c>
      <c r="K4" s="54">
        <v>1873767.84</v>
      </c>
      <c r="L4" s="68"/>
      <c r="M4" s="47">
        <v>26.7</v>
      </c>
      <c r="N4" s="50" t="s">
        <v>65</v>
      </c>
      <c r="O4" s="50" t="s">
        <v>66</v>
      </c>
      <c r="P4" s="48" t="s">
        <v>67</v>
      </c>
      <c r="Q4" s="48" t="s">
        <v>68</v>
      </c>
      <c r="R4" s="48" t="s">
        <v>69</v>
      </c>
      <c r="S4" s="48" t="s">
        <v>70</v>
      </c>
      <c r="T4" s="48" t="s">
        <v>71</v>
      </c>
      <c r="U4" s="52" t="s">
        <v>80</v>
      </c>
      <c r="V4" s="52" t="s">
        <v>81</v>
      </c>
      <c r="W4" s="56">
        <v>2802.96</v>
      </c>
      <c r="X4" s="48" t="s">
        <v>74</v>
      </c>
      <c r="Y4" s="56">
        <v>41006.1</v>
      </c>
      <c r="Z4" s="57">
        <v>0.1</v>
      </c>
      <c r="AA4" s="52" t="s">
        <v>82</v>
      </c>
      <c r="AB4" s="48" t="s">
        <v>76</v>
      </c>
      <c r="AC4" s="58">
        <v>50023</v>
      </c>
      <c r="AD4" s="48">
        <v>8</v>
      </c>
      <c r="AE4" s="52" t="s">
        <v>77</v>
      </c>
      <c r="AF4" s="42">
        <v>0</v>
      </c>
      <c r="AG4" s="48"/>
      <c r="AH4" s="22">
        <v>2054.5700000000002</v>
      </c>
      <c r="AI4" s="23"/>
      <c r="AJ4" s="7">
        <f t="shared" si="0"/>
        <v>0</v>
      </c>
      <c r="AK4" s="8">
        <f t="shared" si="1"/>
        <v>0</v>
      </c>
      <c r="AL4" s="17"/>
      <c r="AM4" s="7">
        <f t="shared" si="2"/>
        <v>0</v>
      </c>
      <c r="AN4" s="8">
        <f t="shared" si="3"/>
        <v>0</v>
      </c>
      <c r="AO4" s="17"/>
      <c r="AP4" s="7">
        <f t="shared" si="4"/>
        <v>0</v>
      </c>
      <c r="AQ4" s="8">
        <f t="shared" si="5"/>
        <v>0</v>
      </c>
      <c r="AR4" s="17"/>
      <c r="AS4" s="7">
        <f t="shared" si="6"/>
        <v>0</v>
      </c>
      <c r="AT4" s="8">
        <f t="shared" si="7"/>
        <v>0</v>
      </c>
      <c r="AU4" s="17"/>
      <c r="AV4" s="7">
        <f t="shared" si="8"/>
        <v>0</v>
      </c>
      <c r="AW4" s="8">
        <f t="shared" si="9"/>
        <v>0</v>
      </c>
      <c r="AX4" s="17"/>
      <c r="AY4" s="7">
        <f t="shared" si="10"/>
        <v>0</v>
      </c>
      <c r="AZ4" s="8">
        <f t="shared" si="11"/>
        <v>0</v>
      </c>
      <c r="BA4" s="17"/>
      <c r="BB4" s="7">
        <f t="shared" si="12"/>
        <v>0</v>
      </c>
      <c r="BC4" s="8">
        <f t="shared" si="13"/>
        <v>0</v>
      </c>
      <c r="BD4" s="17"/>
      <c r="BE4" s="7">
        <f t="shared" si="14"/>
        <v>0</v>
      </c>
      <c r="BF4" s="8">
        <f t="shared" si="15"/>
        <v>0</v>
      </c>
      <c r="BG4" s="17"/>
      <c r="BH4" s="7">
        <f t="shared" si="16"/>
        <v>0</v>
      </c>
      <c r="BI4" s="8">
        <f t="shared" si="17"/>
        <v>0</v>
      </c>
      <c r="BJ4" s="17"/>
      <c r="BK4" s="7">
        <f t="shared" si="18"/>
        <v>0</v>
      </c>
      <c r="BL4" s="8">
        <f t="shared" si="19"/>
        <v>0</v>
      </c>
      <c r="BM4" s="17">
        <v>52</v>
      </c>
      <c r="BN4" s="7">
        <f t="shared" si="20"/>
        <v>108</v>
      </c>
      <c r="BO4" s="8">
        <f t="shared" si="21"/>
        <v>221893.56000000003</v>
      </c>
      <c r="BP4" s="17">
        <v>72</v>
      </c>
      <c r="BQ4" s="7">
        <f t="shared" si="22"/>
        <v>150</v>
      </c>
      <c r="BR4" s="8">
        <f t="shared" si="23"/>
        <v>308185.5</v>
      </c>
      <c r="BS4" s="18">
        <v>56</v>
      </c>
      <c r="BT4" s="7">
        <f t="shared" si="24"/>
        <v>116</v>
      </c>
      <c r="BU4" s="8">
        <f t="shared" si="25"/>
        <v>238330.12000000002</v>
      </c>
      <c r="BV4" s="17">
        <v>52</v>
      </c>
      <c r="BW4" s="7">
        <f t="shared" si="26"/>
        <v>108</v>
      </c>
      <c r="BX4" s="8">
        <f t="shared" si="27"/>
        <v>221893.56000000003</v>
      </c>
      <c r="BY4" s="17"/>
      <c r="BZ4" s="7">
        <f t="shared" si="28"/>
        <v>0</v>
      </c>
      <c r="CA4" s="9">
        <f t="shared" si="29"/>
        <v>0</v>
      </c>
      <c r="CB4" s="17">
        <v>52</v>
      </c>
      <c r="CC4" s="7">
        <f t="shared" si="30"/>
        <v>108</v>
      </c>
      <c r="CD4" s="9">
        <f t="shared" si="31"/>
        <v>221893.56000000003</v>
      </c>
      <c r="CE4" s="17">
        <v>54</v>
      </c>
      <c r="CF4" s="7">
        <f t="shared" si="32"/>
        <v>112</v>
      </c>
      <c r="CG4" s="9">
        <f t="shared" si="33"/>
        <v>230111.84000000003</v>
      </c>
      <c r="CH4" s="19"/>
      <c r="CI4" s="19">
        <f t="shared" si="34"/>
        <v>0</v>
      </c>
      <c r="CJ4" s="9">
        <f t="shared" si="35"/>
        <v>0</v>
      </c>
      <c r="CK4" s="19"/>
      <c r="CL4" s="19">
        <f t="shared" si="36"/>
        <v>0</v>
      </c>
      <c r="CM4" s="9">
        <f t="shared" si="37"/>
        <v>0</v>
      </c>
      <c r="CN4" s="19"/>
      <c r="CO4" s="19">
        <f t="shared" si="38"/>
        <v>0</v>
      </c>
      <c r="CP4" s="9">
        <f t="shared" si="39"/>
        <v>0</v>
      </c>
      <c r="CQ4" s="19"/>
      <c r="CR4" s="19">
        <f t="shared" si="40"/>
        <v>0</v>
      </c>
      <c r="CS4" s="9">
        <f t="shared" si="41"/>
        <v>0</v>
      </c>
      <c r="CT4" s="10">
        <v>210</v>
      </c>
    </row>
    <row r="5" spans="1:98" ht="26.4">
      <c r="A5" s="53">
        <v>3</v>
      </c>
      <c r="B5" s="53" t="s">
        <v>60</v>
      </c>
      <c r="C5" s="53" t="s">
        <v>83</v>
      </c>
      <c r="D5" s="20" t="s">
        <v>84</v>
      </c>
      <c r="E5" s="12">
        <v>38083010</v>
      </c>
      <c r="F5" s="20" t="s">
        <v>85</v>
      </c>
      <c r="G5" s="11" t="s">
        <v>86</v>
      </c>
      <c r="H5" s="11">
        <v>23851</v>
      </c>
      <c r="I5" s="24">
        <v>3065.63</v>
      </c>
      <c r="J5" s="72"/>
      <c r="K5" s="72"/>
      <c r="L5" s="73"/>
      <c r="M5" s="74"/>
      <c r="N5" s="50" t="s">
        <v>87</v>
      </c>
      <c r="O5" s="50" t="s">
        <v>88</v>
      </c>
      <c r="P5" s="48" t="s">
        <v>89</v>
      </c>
      <c r="Q5" s="48" t="s">
        <v>90</v>
      </c>
      <c r="R5" s="48" t="s">
        <v>91</v>
      </c>
      <c r="S5" s="48" t="s">
        <v>92</v>
      </c>
      <c r="T5" s="48" t="s">
        <v>71</v>
      </c>
      <c r="U5" s="48">
        <v>38083010</v>
      </c>
      <c r="V5" s="51" t="s">
        <v>93</v>
      </c>
      <c r="W5" s="81"/>
      <c r="X5" s="48" t="s">
        <v>74</v>
      </c>
      <c r="Y5" s="81"/>
      <c r="Z5" s="57">
        <v>0.1</v>
      </c>
      <c r="AA5" s="81"/>
      <c r="AB5" s="48" t="s">
        <v>76</v>
      </c>
      <c r="AC5" s="59">
        <v>43952</v>
      </c>
      <c r="AD5" s="48">
        <v>1</v>
      </c>
      <c r="AE5" s="81"/>
      <c r="AF5" s="74"/>
      <c r="AG5" s="81"/>
      <c r="AH5" s="22">
        <v>3065.63</v>
      </c>
      <c r="AI5" s="23">
        <v>220</v>
      </c>
      <c r="AJ5" s="7">
        <f t="shared" si="0"/>
        <v>458</v>
      </c>
      <c r="AK5" s="8">
        <f t="shared" si="1"/>
        <v>1404058.54</v>
      </c>
      <c r="AL5" s="17">
        <v>220</v>
      </c>
      <c r="AM5" s="7">
        <f t="shared" si="2"/>
        <v>458</v>
      </c>
      <c r="AN5" s="8">
        <f t="shared" si="3"/>
        <v>1404058.54</v>
      </c>
      <c r="AO5" s="17">
        <v>220</v>
      </c>
      <c r="AP5" s="7">
        <f t="shared" si="4"/>
        <v>458</v>
      </c>
      <c r="AQ5" s="8">
        <f t="shared" si="5"/>
        <v>1404058.54</v>
      </c>
      <c r="AR5" s="17">
        <v>110</v>
      </c>
      <c r="AS5" s="7">
        <f t="shared" si="6"/>
        <v>229</v>
      </c>
      <c r="AT5" s="8">
        <f t="shared" si="7"/>
        <v>702029.27</v>
      </c>
      <c r="AU5" s="17">
        <v>110</v>
      </c>
      <c r="AV5" s="7">
        <f t="shared" si="8"/>
        <v>229</v>
      </c>
      <c r="AW5" s="8">
        <f t="shared" si="9"/>
        <v>702029.27</v>
      </c>
      <c r="AX5" s="17">
        <v>110</v>
      </c>
      <c r="AY5" s="7">
        <f t="shared" si="10"/>
        <v>229</v>
      </c>
      <c r="AZ5" s="8">
        <f t="shared" si="11"/>
        <v>702029.27</v>
      </c>
      <c r="BA5" s="17">
        <v>220</v>
      </c>
      <c r="BB5" s="7">
        <f t="shared" si="12"/>
        <v>458</v>
      </c>
      <c r="BC5" s="8">
        <f t="shared" si="13"/>
        <v>1404058.54</v>
      </c>
      <c r="BD5" s="17">
        <v>220</v>
      </c>
      <c r="BE5" s="7">
        <f t="shared" si="14"/>
        <v>458</v>
      </c>
      <c r="BF5" s="8">
        <f t="shared" si="15"/>
        <v>1404058.54</v>
      </c>
      <c r="BG5" s="17">
        <v>220</v>
      </c>
      <c r="BH5" s="7">
        <f t="shared" si="16"/>
        <v>458</v>
      </c>
      <c r="BI5" s="8">
        <f t="shared" si="17"/>
        <v>1404058.54</v>
      </c>
      <c r="BJ5" s="17">
        <v>220</v>
      </c>
      <c r="BK5" s="7">
        <f t="shared" si="18"/>
        <v>458</v>
      </c>
      <c r="BL5" s="8">
        <f t="shared" si="19"/>
        <v>1404058.54</v>
      </c>
      <c r="BM5" s="17">
        <v>220</v>
      </c>
      <c r="BN5" s="7">
        <f t="shared" si="20"/>
        <v>458</v>
      </c>
      <c r="BO5" s="8">
        <f t="shared" si="21"/>
        <v>1404058.54</v>
      </c>
      <c r="BP5" s="17">
        <v>660</v>
      </c>
      <c r="BQ5" s="7">
        <f t="shared" si="22"/>
        <v>1375</v>
      </c>
      <c r="BR5" s="8">
        <f t="shared" si="23"/>
        <v>4215241.25</v>
      </c>
      <c r="BS5" s="18">
        <v>550</v>
      </c>
      <c r="BT5" s="7">
        <f t="shared" si="24"/>
        <v>1145</v>
      </c>
      <c r="BU5" s="8">
        <f t="shared" si="25"/>
        <v>3510146.35</v>
      </c>
      <c r="BV5" s="17">
        <v>360</v>
      </c>
      <c r="BW5" s="7">
        <f t="shared" si="26"/>
        <v>750</v>
      </c>
      <c r="BX5" s="8">
        <f t="shared" si="27"/>
        <v>2299222.5</v>
      </c>
      <c r="BY5" s="17">
        <v>1210</v>
      </c>
      <c r="BZ5" s="7">
        <f t="shared" si="28"/>
        <v>2520</v>
      </c>
      <c r="CA5" s="9">
        <f t="shared" si="29"/>
        <v>7725387.6000000006</v>
      </c>
      <c r="CB5" s="17">
        <v>2650</v>
      </c>
      <c r="CC5" s="7">
        <f t="shared" si="30"/>
        <v>5520</v>
      </c>
      <c r="CD5" s="9">
        <f t="shared" si="31"/>
        <v>16922277.600000001</v>
      </c>
      <c r="CE5" s="17">
        <v>220</v>
      </c>
      <c r="CF5" s="7">
        <f t="shared" si="32"/>
        <v>458</v>
      </c>
      <c r="CG5" s="9">
        <f t="shared" si="33"/>
        <v>1404058.54</v>
      </c>
      <c r="CH5" s="19">
        <v>500</v>
      </c>
      <c r="CI5" s="19">
        <f t="shared" si="34"/>
        <v>1041</v>
      </c>
      <c r="CJ5" s="9">
        <f t="shared" si="35"/>
        <v>3191320.83</v>
      </c>
      <c r="CK5" s="19">
        <v>350</v>
      </c>
      <c r="CL5" s="19">
        <f t="shared" si="36"/>
        <v>729</v>
      </c>
      <c r="CM5" s="9">
        <f t="shared" si="37"/>
        <v>2234844.27</v>
      </c>
      <c r="CN5" s="19">
        <v>110</v>
      </c>
      <c r="CO5" s="19">
        <f t="shared" si="38"/>
        <v>229</v>
      </c>
      <c r="CP5" s="9">
        <f t="shared" si="39"/>
        <v>702029.27</v>
      </c>
      <c r="CQ5" s="19">
        <v>110</v>
      </c>
      <c r="CR5" s="19">
        <f t="shared" si="40"/>
        <v>229</v>
      </c>
      <c r="CS5" s="9">
        <f t="shared" si="41"/>
        <v>702029.27</v>
      </c>
      <c r="CT5" s="10">
        <v>5504</v>
      </c>
    </row>
    <row r="6" spans="1:98" ht="46.5" customHeight="1">
      <c r="A6" s="53">
        <v>4</v>
      </c>
      <c r="B6" s="53" t="s">
        <v>60</v>
      </c>
      <c r="C6" s="53" t="s">
        <v>96</v>
      </c>
      <c r="D6" s="11" t="s">
        <v>97</v>
      </c>
      <c r="E6" s="12">
        <v>48070015</v>
      </c>
      <c r="F6" s="13" t="s">
        <v>98</v>
      </c>
      <c r="G6" s="20" t="s">
        <v>99</v>
      </c>
      <c r="H6" s="11">
        <v>4049</v>
      </c>
      <c r="I6" s="24">
        <v>1976.61</v>
      </c>
      <c r="J6" s="72"/>
      <c r="K6" s="72"/>
      <c r="L6" s="75"/>
      <c r="M6" s="74"/>
      <c r="N6" s="50" t="s">
        <v>100</v>
      </c>
      <c r="O6" s="50" t="s">
        <v>101</v>
      </c>
      <c r="P6" s="52" t="s">
        <v>102</v>
      </c>
      <c r="Q6" s="52" t="s">
        <v>103</v>
      </c>
      <c r="R6" s="52" t="s">
        <v>104</v>
      </c>
      <c r="S6" s="48" t="s">
        <v>105</v>
      </c>
      <c r="T6" s="48" t="s">
        <v>71</v>
      </c>
      <c r="U6" s="52">
        <v>80014307</v>
      </c>
      <c r="V6" s="51" t="s">
        <v>106</v>
      </c>
      <c r="W6" s="84"/>
      <c r="X6" s="48" t="s">
        <v>74</v>
      </c>
      <c r="Y6" s="84"/>
      <c r="Z6" s="57">
        <v>0.1</v>
      </c>
      <c r="AA6" s="81"/>
      <c r="AB6" s="48" t="s">
        <v>76</v>
      </c>
      <c r="AC6" s="58">
        <v>49332</v>
      </c>
      <c r="AD6" s="48">
        <v>1</v>
      </c>
      <c r="AE6" s="82"/>
      <c r="AF6" s="74"/>
      <c r="AG6" s="81"/>
      <c r="AH6" s="22">
        <v>2080.64</v>
      </c>
      <c r="AI6" s="23">
        <v>70</v>
      </c>
      <c r="AJ6" s="7">
        <f t="shared" si="0"/>
        <v>145</v>
      </c>
      <c r="AK6" s="8">
        <f t="shared" si="1"/>
        <v>301692.79999999999</v>
      </c>
      <c r="AL6" s="17">
        <v>70</v>
      </c>
      <c r="AM6" s="7">
        <f t="shared" si="2"/>
        <v>145</v>
      </c>
      <c r="AN6" s="8">
        <f t="shared" si="3"/>
        <v>301692.79999999999</v>
      </c>
      <c r="AO6" s="17">
        <v>70</v>
      </c>
      <c r="AP6" s="7">
        <f t="shared" si="4"/>
        <v>145</v>
      </c>
      <c r="AQ6" s="8">
        <f t="shared" si="5"/>
        <v>301692.79999999999</v>
      </c>
      <c r="AR6" s="17">
        <v>100</v>
      </c>
      <c r="AS6" s="7">
        <f t="shared" si="6"/>
        <v>208</v>
      </c>
      <c r="AT6" s="8">
        <f t="shared" si="7"/>
        <v>432773.12</v>
      </c>
      <c r="AU6" s="17">
        <v>100</v>
      </c>
      <c r="AV6" s="7">
        <f t="shared" si="8"/>
        <v>208</v>
      </c>
      <c r="AW6" s="8">
        <f t="shared" si="9"/>
        <v>432773.12</v>
      </c>
      <c r="AX6" s="17">
        <v>100</v>
      </c>
      <c r="AY6" s="7">
        <f t="shared" si="10"/>
        <v>208</v>
      </c>
      <c r="AZ6" s="8">
        <f t="shared" si="11"/>
        <v>432773.12</v>
      </c>
      <c r="BA6" s="17">
        <v>20</v>
      </c>
      <c r="BB6" s="7">
        <f t="shared" si="12"/>
        <v>41</v>
      </c>
      <c r="BC6" s="8">
        <f t="shared" si="13"/>
        <v>85306.239999999991</v>
      </c>
      <c r="BD6" s="17">
        <v>50</v>
      </c>
      <c r="BE6" s="7">
        <f t="shared" si="14"/>
        <v>104</v>
      </c>
      <c r="BF6" s="8">
        <f t="shared" si="15"/>
        <v>216386.56</v>
      </c>
      <c r="BG6" s="17">
        <v>100</v>
      </c>
      <c r="BH6" s="7">
        <f t="shared" si="16"/>
        <v>208</v>
      </c>
      <c r="BI6" s="8">
        <f t="shared" si="17"/>
        <v>432773.12</v>
      </c>
      <c r="BJ6" s="17">
        <v>30</v>
      </c>
      <c r="BK6" s="7">
        <f t="shared" si="18"/>
        <v>62</v>
      </c>
      <c r="BL6" s="8">
        <f t="shared" si="19"/>
        <v>128999.67999999999</v>
      </c>
      <c r="BM6" s="17">
        <v>70</v>
      </c>
      <c r="BN6" s="7">
        <f t="shared" si="20"/>
        <v>145</v>
      </c>
      <c r="BO6" s="8">
        <f t="shared" si="21"/>
        <v>301692.79999999999</v>
      </c>
      <c r="BP6" s="17">
        <v>150</v>
      </c>
      <c r="BQ6" s="7">
        <f t="shared" si="22"/>
        <v>312</v>
      </c>
      <c r="BR6" s="8">
        <f t="shared" si="23"/>
        <v>649159.67999999993</v>
      </c>
      <c r="BS6" s="18">
        <v>80</v>
      </c>
      <c r="BT6" s="7">
        <f t="shared" si="24"/>
        <v>166</v>
      </c>
      <c r="BU6" s="8">
        <f t="shared" si="25"/>
        <v>345386.23999999999</v>
      </c>
      <c r="BV6" s="17">
        <v>150</v>
      </c>
      <c r="BW6" s="7">
        <f t="shared" si="26"/>
        <v>312</v>
      </c>
      <c r="BX6" s="8">
        <f t="shared" si="27"/>
        <v>649159.67999999993</v>
      </c>
      <c r="BY6" s="17">
        <v>70</v>
      </c>
      <c r="BZ6" s="7">
        <f t="shared" si="28"/>
        <v>145</v>
      </c>
      <c r="CA6" s="9">
        <f t="shared" si="29"/>
        <v>301692.79999999999</v>
      </c>
      <c r="CB6" s="17">
        <v>50</v>
      </c>
      <c r="CC6" s="7">
        <f t="shared" si="30"/>
        <v>104</v>
      </c>
      <c r="CD6" s="9">
        <f t="shared" si="31"/>
        <v>216386.56</v>
      </c>
      <c r="CE6" s="17">
        <v>150</v>
      </c>
      <c r="CF6" s="7">
        <f t="shared" si="32"/>
        <v>312</v>
      </c>
      <c r="CG6" s="9">
        <f t="shared" si="33"/>
        <v>649159.67999999993</v>
      </c>
      <c r="CH6" s="19">
        <v>70</v>
      </c>
      <c r="CI6" s="19">
        <f t="shared" si="34"/>
        <v>145</v>
      </c>
      <c r="CJ6" s="9">
        <f t="shared" si="35"/>
        <v>301692.79999999999</v>
      </c>
      <c r="CK6" s="19"/>
      <c r="CL6" s="19">
        <f t="shared" si="36"/>
        <v>0</v>
      </c>
      <c r="CM6" s="9">
        <f t="shared" si="37"/>
        <v>0</v>
      </c>
      <c r="CN6" s="19"/>
      <c r="CO6" s="19">
        <f t="shared" si="38"/>
        <v>0</v>
      </c>
      <c r="CP6" s="9">
        <f t="shared" si="39"/>
        <v>0</v>
      </c>
      <c r="CQ6" s="19"/>
      <c r="CR6" s="19">
        <f t="shared" si="40"/>
        <v>0</v>
      </c>
      <c r="CS6" s="9">
        <f t="shared" si="41"/>
        <v>0</v>
      </c>
      <c r="CT6" s="10">
        <v>934</v>
      </c>
    </row>
    <row r="7" spans="1:98" ht="26.4">
      <c r="A7" s="53">
        <v>5</v>
      </c>
      <c r="B7" s="53" t="s">
        <v>60</v>
      </c>
      <c r="C7" s="53" t="s">
        <v>107</v>
      </c>
      <c r="D7" s="11" t="s">
        <v>108</v>
      </c>
      <c r="E7" s="12">
        <v>48408013</v>
      </c>
      <c r="F7" s="13" t="s">
        <v>109</v>
      </c>
      <c r="G7" s="11" t="s">
        <v>110</v>
      </c>
      <c r="H7" s="11">
        <v>10171</v>
      </c>
      <c r="I7" s="24">
        <v>191.2</v>
      </c>
      <c r="J7" s="15">
        <v>191.2</v>
      </c>
      <c r="K7" s="54">
        <v>1944644.345</v>
      </c>
      <c r="L7" s="44">
        <v>1944644.345</v>
      </c>
      <c r="M7" s="42">
        <v>40</v>
      </c>
      <c r="N7" s="50" t="s">
        <v>111</v>
      </c>
      <c r="O7" s="50" t="s">
        <v>112</v>
      </c>
      <c r="P7" s="48" t="s">
        <v>113</v>
      </c>
      <c r="Q7" s="48" t="s">
        <v>114</v>
      </c>
      <c r="R7" s="48" t="s">
        <v>115</v>
      </c>
      <c r="S7" s="48" t="s">
        <v>116</v>
      </c>
      <c r="T7" s="52" t="s">
        <v>117</v>
      </c>
      <c r="U7" s="52" t="s">
        <v>118</v>
      </c>
      <c r="V7" s="28" t="s">
        <v>119</v>
      </c>
      <c r="W7" s="56">
        <v>318.64999999999998</v>
      </c>
      <c r="X7" s="48" t="s">
        <v>60</v>
      </c>
      <c r="Y7" s="56">
        <v>1051.82</v>
      </c>
      <c r="Z7" s="57">
        <v>0.1</v>
      </c>
      <c r="AA7" s="48" t="s">
        <v>94</v>
      </c>
      <c r="AB7" s="48" t="s">
        <v>76</v>
      </c>
      <c r="AC7" s="58">
        <v>47966</v>
      </c>
      <c r="AD7" s="48">
        <v>2</v>
      </c>
      <c r="AE7" s="52" t="s">
        <v>120</v>
      </c>
      <c r="AF7" s="42">
        <v>0</v>
      </c>
      <c r="AG7" s="48"/>
      <c r="AH7" s="22">
        <v>191.19499999999999</v>
      </c>
      <c r="AI7" s="25">
        <v>250</v>
      </c>
      <c r="AJ7" s="7">
        <f t="shared" si="0"/>
        <v>520</v>
      </c>
      <c r="AK7" s="8">
        <f t="shared" si="1"/>
        <v>99421.4</v>
      </c>
      <c r="AL7" s="17">
        <v>250</v>
      </c>
      <c r="AM7" s="7">
        <f t="shared" si="2"/>
        <v>520</v>
      </c>
      <c r="AN7" s="8">
        <f t="shared" si="3"/>
        <v>99421.4</v>
      </c>
      <c r="AO7" s="17">
        <v>200</v>
      </c>
      <c r="AP7" s="7">
        <f t="shared" si="4"/>
        <v>416</v>
      </c>
      <c r="AQ7" s="8">
        <f t="shared" si="5"/>
        <v>79537.119999999995</v>
      </c>
      <c r="AR7" s="17">
        <v>400</v>
      </c>
      <c r="AS7" s="7">
        <f t="shared" si="6"/>
        <v>833</v>
      </c>
      <c r="AT7" s="8">
        <f t="shared" si="7"/>
        <v>159265.435</v>
      </c>
      <c r="AU7" s="17">
        <v>800</v>
      </c>
      <c r="AV7" s="7">
        <f t="shared" si="8"/>
        <v>1666</v>
      </c>
      <c r="AW7" s="8">
        <f t="shared" si="9"/>
        <v>318530.87</v>
      </c>
      <c r="AX7" s="17">
        <v>800</v>
      </c>
      <c r="AY7" s="7">
        <f t="shared" si="10"/>
        <v>1666</v>
      </c>
      <c r="AZ7" s="8">
        <f t="shared" si="11"/>
        <v>318530.87</v>
      </c>
      <c r="BA7" s="17">
        <v>120</v>
      </c>
      <c r="BB7" s="7">
        <f t="shared" si="12"/>
        <v>250</v>
      </c>
      <c r="BC7" s="8">
        <f t="shared" si="13"/>
        <v>47798.75</v>
      </c>
      <c r="BD7" s="17">
        <v>250</v>
      </c>
      <c r="BE7" s="7">
        <f t="shared" si="14"/>
        <v>520</v>
      </c>
      <c r="BF7" s="8">
        <f t="shared" si="15"/>
        <v>99421.4</v>
      </c>
      <c r="BG7" s="17">
        <v>400</v>
      </c>
      <c r="BH7" s="7">
        <f t="shared" si="16"/>
        <v>833</v>
      </c>
      <c r="BI7" s="8">
        <f t="shared" si="17"/>
        <v>159265.435</v>
      </c>
      <c r="BJ7" s="17">
        <v>24</v>
      </c>
      <c r="BK7" s="7">
        <f t="shared" si="18"/>
        <v>50</v>
      </c>
      <c r="BL7" s="8">
        <f t="shared" si="19"/>
        <v>9559.75</v>
      </c>
      <c r="BM7" s="17">
        <v>24</v>
      </c>
      <c r="BN7" s="7">
        <f t="shared" si="20"/>
        <v>50</v>
      </c>
      <c r="BO7" s="8">
        <f t="shared" si="21"/>
        <v>9559.75</v>
      </c>
      <c r="BP7" s="17">
        <v>24</v>
      </c>
      <c r="BQ7" s="7">
        <f t="shared" si="22"/>
        <v>50</v>
      </c>
      <c r="BR7" s="8">
        <f t="shared" si="23"/>
        <v>9559.75</v>
      </c>
      <c r="BS7" s="18">
        <v>24</v>
      </c>
      <c r="BT7" s="7">
        <f t="shared" si="24"/>
        <v>50</v>
      </c>
      <c r="BU7" s="8">
        <f t="shared" si="25"/>
        <v>9559.75</v>
      </c>
      <c r="BV7" s="17">
        <v>24</v>
      </c>
      <c r="BW7" s="7">
        <f t="shared" si="26"/>
        <v>50</v>
      </c>
      <c r="BX7" s="8">
        <f t="shared" si="27"/>
        <v>9559.75</v>
      </c>
      <c r="BY7" s="17">
        <v>24</v>
      </c>
      <c r="BZ7" s="7">
        <f t="shared" si="28"/>
        <v>50</v>
      </c>
      <c r="CA7" s="9">
        <f t="shared" si="29"/>
        <v>9559.75</v>
      </c>
      <c r="CB7" s="17">
        <v>24</v>
      </c>
      <c r="CC7" s="7">
        <f t="shared" si="30"/>
        <v>50</v>
      </c>
      <c r="CD7" s="9">
        <f t="shared" si="31"/>
        <v>9559.75</v>
      </c>
      <c r="CE7" s="17">
        <v>24</v>
      </c>
      <c r="CF7" s="7">
        <f t="shared" si="32"/>
        <v>50</v>
      </c>
      <c r="CG7" s="9">
        <f t="shared" si="33"/>
        <v>9559.75</v>
      </c>
      <c r="CH7" s="19">
        <v>24</v>
      </c>
      <c r="CI7" s="19">
        <f t="shared" si="34"/>
        <v>50</v>
      </c>
      <c r="CJ7" s="9">
        <f t="shared" si="35"/>
        <v>9559.75</v>
      </c>
      <c r="CK7" s="19">
        <v>24</v>
      </c>
      <c r="CL7" s="19">
        <f t="shared" si="36"/>
        <v>50</v>
      </c>
      <c r="CM7" s="9">
        <f t="shared" si="37"/>
        <v>9559.75</v>
      </c>
      <c r="CN7" s="19">
        <v>24</v>
      </c>
      <c r="CO7" s="19">
        <f t="shared" si="38"/>
        <v>50</v>
      </c>
      <c r="CP7" s="9">
        <f t="shared" si="39"/>
        <v>9559.75</v>
      </c>
      <c r="CQ7" s="19">
        <v>24</v>
      </c>
      <c r="CR7" s="19">
        <f t="shared" si="40"/>
        <v>50</v>
      </c>
      <c r="CS7" s="9">
        <f t="shared" si="41"/>
        <v>9559.75</v>
      </c>
      <c r="CT7" s="10">
        <v>2347</v>
      </c>
    </row>
    <row r="8" spans="1:98" ht="26.4">
      <c r="A8" s="26">
        <v>7</v>
      </c>
      <c r="B8" s="26" t="s">
        <v>60</v>
      </c>
      <c r="C8" s="26" t="s">
        <v>121</v>
      </c>
      <c r="D8" s="20" t="s">
        <v>122</v>
      </c>
      <c r="E8" s="27">
        <v>49613019</v>
      </c>
      <c r="F8" s="20" t="s">
        <v>123</v>
      </c>
      <c r="G8" s="11" t="s">
        <v>124</v>
      </c>
      <c r="H8" s="11">
        <v>469</v>
      </c>
      <c r="I8" s="21">
        <v>5702</v>
      </c>
      <c r="J8" s="15">
        <v>5702</v>
      </c>
      <c r="K8" s="54">
        <v>2674238</v>
      </c>
      <c r="L8" s="44">
        <v>2674238</v>
      </c>
      <c r="M8" s="47">
        <v>22</v>
      </c>
      <c r="N8" s="28" t="s">
        <v>125</v>
      </c>
      <c r="O8" s="50" t="s">
        <v>126</v>
      </c>
      <c r="P8" s="52" t="s">
        <v>127</v>
      </c>
      <c r="Q8" s="52" t="s">
        <v>128</v>
      </c>
      <c r="R8" s="48" t="s">
        <v>129</v>
      </c>
      <c r="S8" s="48" t="s">
        <v>130</v>
      </c>
      <c r="T8" s="52" t="s">
        <v>131</v>
      </c>
      <c r="U8" s="48" t="s">
        <v>132</v>
      </c>
      <c r="V8" s="51" t="s">
        <v>133</v>
      </c>
      <c r="W8" s="56">
        <v>7310.25</v>
      </c>
      <c r="X8" s="48" t="s">
        <v>74</v>
      </c>
      <c r="Y8" s="56">
        <v>12064.84</v>
      </c>
      <c r="Z8" s="57">
        <v>0.1</v>
      </c>
      <c r="AA8" s="52">
        <v>22</v>
      </c>
      <c r="AB8" s="48" t="s">
        <v>76</v>
      </c>
      <c r="AC8" s="58">
        <v>49212</v>
      </c>
      <c r="AD8" s="48">
        <v>1</v>
      </c>
      <c r="AE8" s="48" t="s">
        <v>95</v>
      </c>
      <c r="AF8" s="42">
        <v>0</v>
      </c>
      <c r="AG8" s="48"/>
      <c r="AH8" s="22">
        <v>5702</v>
      </c>
      <c r="AI8" s="23"/>
      <c r="AJ8" s="7">
        <f t="shared" si="0"/>
        <v>0</v>
      </c>
      <c r="AK8" s="8">
        <f t="shared" si="1"/>
        <v>0</v>
      </c>
      <c r="AL8" s="17"/>
      <c r="AM8" s="7">
        <f t="shared" si="2"/>
        <v>0</v>
      </c>
      <c r="AN8" s="8">
        <f t="shared" si="3"/>
        <v>0</v>
      </c>
      <c r="AO8" s="17"/>
      <c r="AP8" s="7">
        <f t="shared" si="4"/>
        <v>0</v>
      </c>
      <c r="AQ8" s="8">
        <f t="shared" si="5"/>
        <v>0</v>
      </c>
      <c r="AR8" s="17"/>
      <c r="AS8" s="7">
        <f t="shared" si="6"/>
        <v>0</v>
      </c>
      <c r="AT8" s="8">
        <f t="shared" si="7"/>
        <v>0</v>
      </c>
      <c r="AU8" s="17"/>
      <c r="AV8" s="7">
        <f t="shared" si="8"/>
        <v>0</v>
      </c>
      <c r="AW8" s="8">
        <f t="shared" si="9"/>
        <v>0</v>
      </c>
      <c r="AX8" s="17"/>
      <c r="AY8" s="7">
        <f t="shared" si="10"/>
        <v>0</v>
      </c>
      <c r="AZ8" s="8">
        <f t="shared" si="11"/>
        <v>0</v>
      </c>
      <c r="BA8" s="17"/>
      <c r="BB8" s="7">
        <f t="shared" si="12"/>
        <v>0</v>
      </c>
      <c r="BC8" s="8">
        <f t="shared" si="13"/>
        <v>0</v>
      </c>
      <c r="BD8" s="17"/>
      <c r="BE8" s="7">
        <f t="shared" si="14"/>
        <v>0</v>
      </c>
      <c r="BF8" s="8">
        <f t="shared" si="15"/>
        <v>0</v>
      </c>
      <c r="BG8" s="17"/>
      <c r="BH8" s="7">
        <f t="shared" si="16"/>
        <v>0</v>
      </c>
      <c r="BI8" s="8">
        <f t="shared" si="17"/>
        <v>0</v>
      </c>
      <c r="BJ8" s="17"/>
      <c r="BK8" s="7">
        <f t="shared" si="18"/>
        <v>0</v>
      </c>
      <c r="BL8" s="8">
        <f t="shared" si="19"/>
        <v>0</v>
      </c>
      <c r="BM8" s="17"/>
      <c r="BN8" s="7">
        <f t="shared" si="20"/>
        <v>0</v>
      </c>
      <c r="BO8" s="8">
        <f t="shared" si="21"/>
        <v>0</v>
      </c>
      <c r="BP8" s="17">
        <v>100</v>
      </c>
      <c r="BQ8" s="7">
        <f t="shared" si="22"/>
        <v>208</v>
      </c>
      <c r="BR8" s="8">
        <f t="shared" si="23"/>
        <v>1186016</v>
      </c>
      <c r="BS8" s="18">
        <v>10</v>
      </c>
      <c r="BT8" s="7">
        <f t="shared" si="24"/>
        <v>20</v>
      </c>
      <c r="BU8" s="8">
        <f t="shared" si="25"/>
        <v>114040</v>
      </c>
      <c r="BV8" s="17">
        <v>10</v>
      </c>
      <c r="BW8" s="7">
        <f t="shared" si="26"/>
        <v>20</v>
      </c>
      <c r="BX8" s="8">
        <f t="shared" si="27"/>
        <v>114040</v>
      </c>
      <c r="BY8" s="17">
        <v>15</v>
      </c>
      <c r="BZ8" s="7">
        <f t="shared" si="28"/>
        <v>31</v>
      </c>
      <c r="CA8" s="9">
        <f t="shared" si="29"/>
        <v>176762</v>
      </c>
      <c r="CB8" s="17">
        <v>10</v>
      </c>
      <c r="CC8" s="7">
        <f t="shared" si="30"/>
        <v>20</v>
      </c>
      <c r="CD8" s="9">
        <f t="shared" si="31"/>
        <v>114040</v>
      </c>
      <c r="CE8" s="17"/>
      <c r="CF8" s="7">
        <f t="shared" si="32"/>
        <v>0</v>
      </c>
      <c r="CG8" s="9">
        <f t="shared" si="33"/>
        <v>0</v>
      </c>
      <c r="CH8" s="19">
        <v>30</v>
      </c>
      <c r="CI8" s="19">
        <f t="shared" si="34"/>
        <v>62</v>
      </c>
      <c r="CJ8" s="9">
        <f t="shared" si="35"/>
        <v>353524</v>
      </c>
      <c r="CK8" s="19"/>
      <c r="CL8" s="19">
        <f t="shared" si="36"/>
        <v>0</v>
      </c>
      <c r="CM8" s="9">
        <f t="shared" si="37"/>
        <v>0</v>
      </c>
      <c r="CN8" s="19"/>
      <c r="CO8" s="19">
        <f t="shared" si="38"/>
        <v>0</v>
      </c>
      <c r="CP8" s="9">
        <f t="shared" si="39"/>
        <v>0</v>
      </c>
      <c r="CQ8" s="19"/>
      <c r="CR8" s="19">
        <f t="shared" si="40"/>
        <v>0</v>
      </c>
      <c r="CS8" s="9">
        <f t="shared" si="41"/>
        <v>0</v>
      </c>
      <c r="CT8" s="10">
        <v>108</v>
      </c>
    </row>
    <row r="9" spans="1:98" ht="26.4">
      <c r="A9" s="53">
        <v>11</v>
      </c>
      <c r="B9" s="53" t="s">
        <v>60</v>
      </c>
      <c r="C9" s="67" t="s">
        <v>134</v>
      </c>
      <c r="D9" s="20" t="s">
        <v>135</v>
      </c>
      <c r="E9" s="27" t="s">
        <v>136</v>
      </c>
      <c r="F9" s="20" t="s">
        <v>137</v>
      </c>
      <c r="G9" s="11" t="s">
        <v>138</v>
      </c>
      <c r="H9" s="11">
        <v>161</v>
      </c>
      <c r="I9" s="24">
        <v>4599.47</v>
      </c>
      <c r="J9" s="15">
        <v>4599.47</v>
      </c>
      <c r="K9" s="54">
        <v>740514.67</v>
      </c>
      <c r="L9" s="68">
        <f>K9+K10</f>
        <v>12533270.700000001</v>
      </c>
      <c r="M9" s="42">
        <v>36.64</v>
      </c>
      <c r="N9" s="28" t="s">
        <v>139</v>
      </c>
      <c r="O9" s="50" t="s">
        <v>140</v>
      </c>
      <c r="P9" s="52" t="s">
        <v>127</v>
      </c>
      <c r="Q9" s="52" t="s">
        <v>128</v>
      </c>
      <c r="R9" s="48" t="s">
        <v>129</v>
      </c>
      <c r="S9" s="48" t="s">
        <v>130</v>
      </c>
      <c r="T9" s="48" t="s">
        <v>71</v>
      </c>
      <c r="U9" s="48" t="s">
        <v>141</v>
      </c>
      <c r="V9" s="51" t="s">
        <v>142</v>
      </c>
      <c r="W9" s="56">
        <v>7259.26</v>
      </c>
      <c r="X9" s="48" t="s">
        <v>74</v>
      </c>
      <c r="Y9" s="56">
        <v>11980.68</v>
      </c>
      <c r="Z9" s="57">
        <v>0.1</v>
      </c>
      <c r="AA9" s="52" t="s">
        <v>143</v>
      </c>
      <c r="AB9" s="48" t="s">
        <v>76</v>
      </c>
      <c r="AC9" s="58">
        <v>45831</v>
      </c>
      <c r="AD9" s="48">
        <v>1</v>
      </c>
      <c r="AE9" s="48" t="s">
        <v>95</v>
      </c>
      <c r="AF9" s="42">
        <v>0</v>
      </c>
      <c r="AG9" s="48"/>
      <c r="AH9" s="22">
        <v>4599.47</v>
      </c>
      <c r="AI9" s="17">
        <v>4</v>
      </c>
      <c r="AJ9" s="7">
        <f t="shared" si="0"/>
        <v>8</v>
      </c>
      <c r="AK9" s="8">
        <f t="shared" si="1"/>
        <v>36795.760000000002</v>
      </c>
      <c r="AL9" s="17">
        <v>4</v>
      </c>
      <c r="AM9" s="7">
        <f t="shared" si="2"/>
        <v>8</v>
      </c>
      <c r="AN9" s="8">
        <f t="shared" si="3"/>
        <v>36795.760000000002</v>
      </c>
      <c r="AO9" s="17">
        <v>3</v>
      </c>
      <c r="AP9" s="7">
        <f t="shared" si="4"/>
        <v>6</v>
      </c>
      <c r="AQ9" s="8">
        <f t="shared" si="5"/>
        <v>27596.82</v>
      </c>
      <c r="AR9" s="17">
        <v>5</v>
      </c>
      <c r="AS9" s="7">
        <f t="shared" si="6"/>
        <v>10</v>
      </c>
      <c r="AT9" s="8">
        <f t="shared" si="7"/>
        <v>45994.700000000004</v>
      </c>
      <c r="AU9" s="17">
        <v>10</v>
      </c>
      <c r="AV9" s="7">
        <f t="shared" si="8"/>
        <v>20</v>
      </c>
      <c r="AW9" s="8">
        <f t="shared" si="9"/>
        <v>91989.400000000009</v>
      </c>
      <c r="AX9" s="7">
        <v>8</v>
      </c>
      <c r="AY9" s="7">
        <f t="shared" si="10"/>
        <v>16</v>
      </c>
      <c r="AZ9" s="8">
        <f t="shared" si="11"/>
        <v>73591.520000000004</v>
      </c>
      <c r="BA9" s="17">
        <v>1</v>
      </c>
      <c r="BB9" s="7">
        <f t="shared" si="12"/>
        <v>2</v>
      </c>
      <c r="BC9" s="8">
        <f t="shared" si="13"/>
        <v>9198.94</v>
      </c>
      <c r="BD9" s="17">
        <v>3</v>
      </c>
      <c r="BE9" s="7">
        <f t="shared" si="14"/>
        <v>6</v>
      </c>
      <c r="BF9" s="8">
        <f t="shared" si="15"/>
        <v>27596.82</v>
      </c>
      <c r="BG9" s="17">
        <v>5</v>
      </c>
      <c r="BH9" s="7">
        <f t="shared" si="16"/>
        <v>10</v>
      </c>
      <c r="BI9" s="8">
        <f t="shared" si="17"/>
        <v>45994.700000000004</v>
      </c>
      <c r="BJ9" s="17">
        <v>1</v>
      </c>
      <c r="BK9" s="7">
        <f t="shared" si="18"/>
        <v>2</v>
      </c>
      <c r="BL9" s="8">
        <f t="shared" si="19"/>
        <v>9198.94</v>
      </c>
      <c r="BM9" s="17">
        <v>3</v>
      </c>
      <c r="BN9" s="7">
        <f t="shared" si="20"/>
        <v>6</v>
      </c>
      <c r="BO9" s="8">
        <f t="shared" si="21"/>
        <v>27596.82</v>
      </c>
      <c r="BP9" s="17">
        <v>1</v>
      </c>
      <c r="BQ9" s="7">
        <f t="shared" si="22"/>
        <v>2</v>
      </c>
      <c r="BR9" s="8">
        <f t="shared" si="23"/>
        <v>9198.94</v>
      </c>
      <c r="BS9" s="17">
        <v>4</v>
      </c>
      <c r="BT9" s="7">
        <f t="shared" si="24"/>
        <v>8</v>
      </c>
      <c r="BU9" s="8">
        <f t="shared" si="25"/>
        <v>36795.760000000002</v>
      </c>
      <c r="BV9" s="17">
        <v>1</v>
      </c>
      <c r="BW9" s="7">
        <f t="shared" si="26"/>
        <v>2</v>
      </c>
      <c r="BX9" s="8">
        <f t="shared" si="27"/>
        <v>9198.94</v>
      </c>
      <c r="BY9" s="17">
        <v>4</v>
      </c>
      <c r="BZ9" s="7">
        <f t="shared" si="28"/>
        <v>8</v>
      </c>
      <c r="CA9" s="9">
        <f t="shared" si="29"/>
        <v>36795.760000000002</v>
      </c>
      <c r="CB9" s="17">
        <v>2</v>
      </c>
      <c r="CC9" s="7">
        <f t="shared" si="30"/>
        <v>4</v>
      </c>
      <c r="CD9" s="9">
        <f t="shared" si="31"/>
        <v>18397.88</v>
      </c>
      <c r="CE9" s="17">
        <v>2</v>
      </c>
      <c r="CF9" s="7">
        <f t="shared" si="32"/>
        <v>4</v>
      </c>
      <c r="CG9" s="9">
        <f t="shared" si="33"/>
        <v>18397.88</v>
      </c>
      <c r="CH9" s="19">
        <v>1</v>
      </c>
      <c r="CI9" s="19">
        <f t="shared" si="34"/>
        <v>2</v>
      </c>
      <c r="CJ9" s="9">
        <f t="shared" si="35"/>
        <v>9198.94</v>
      </c>
      <c r="CK9" s="19"/>
      <c r="CL9" s="19">
        <f t="shared" si="36"/>
        <v>0</v>
      </c>
      <c r="CM9" s="9">
        <f t="shared" si="37"/>
        <v>0</v>
      </c>
      <c r="CN9" s="19"/>
      <c r="CO9" s="19">
        <f t="shared" si="38"/>
        <v>0</v>
      </c>
      <c r="CP9" s="9">
        <f t="shared" si="39"/>
        <v>0</v>
      </c>
      <c r="CQ9" s="19"/>
      <c r="CR9" s="19">
        <f t="shared" si="40"/>
        <v>0</v>
      </c>
      <c r="CS9" s="9">
        <f t="shared" si="41"/>
        <v>0</v>
      </c>
      <c r="CT9" s="10">
        <v>37</v>
      </c>
    </row>
    <row r="10" spans="1:98" ht="26.4">
      <c r="A10" s="53">
        <v>11</v>
      </c>
      <c r="B10" s="53" t="s">
        <v>78</v>
      </c>
      <c r="C10" s="67"/>
      <c r="D10" s="20" t="s">
        <v>135</v>
      </c>
      <c r="E10" s="27" t="s">
        <v>144</v>
      </c>
      <c r="F10" s="20" t="s">
        <v>137</v>
      </c>
      <c r="G10" s="11" t="s">
        <v>145</v>
      </c>
      <c r="H10" s="11">
        <v>4829</v>
      </c>
      <c r="I10" s="24">
        <v>2442.0700000000002</v>
      </c>
      <c r="J10" s="15">
        <v>2442.0700000000002</v>
      </c>
      <c r="K10" s="54">
        <v>11792756.030000001</v>
      </c>
      <c r="L10" s="68"/>
      <c r="M10" s="42">
        <v>36.64</v>
      </c>
      <c r="N10" s="28" t="s">
        <v>139</v>
      </c>
      <c r="O10" s="50" t="s">
        <v>140</v>
      </c>
      <c r="P10" s="52" t="s">
        <v>127</v>
      </c>
      <c r="Q10" s="52" t="s">
        <v>128</v>
      </c>
      <c r="R10" s="48" t="s">
        <v>129</v>
      </c>
      <c r="S10" s="48" t="s">
        <v>130</v>
      </c>
      <c r="T10" s="48" t="s">
        <v>71</v>
      </c>
      <c r="U10" s="48" t="s">
        <v>146</v>
      </c>
      <c r="V10" s="51" t="s">
        <v>142</v>
      </c>
      <c r="W10" s="56">
        <v>3854.28</v>
      </c>
      <c r="X10" s="48" t="s">
        <v>74</v>
      </c>
      <c r="Y10" s="56">
        <v>6361.1</v>
      </c>
      <c r="Z10" s="57">
        <v>0.1</v>
      </c>
      <c r="AA10" s="52">
        <v>36</v>
      </c>
      <c r="AB10" s="48" t="s">
        <v>76</v>
      </c>
      <c r="AC10" s="58">
        <v>45831</v>
      </c>
      <c r="AD10" s="48">
        <v>1</v>
      </c>
      <c r="AE10" s="48" t="s">
        <v>95</v>
      </c>
      <c r="AF10" s="42">
        <v>0</v>
      </c>
      <c r="AG10" s="48"/>
      <c r="AH10" s="22">
        <v>2442.0700000000002</v>
      </c>
      <c r="AI10" s="17">
        <v>108</v>
      </c>
      <c r="AJ10" s="7">
        <f t="shared" si="0"/>
        <v>225</v>
      </c>
      <c r="AK10" s="8">
        <f t="shared" si="1"/>
        <v>549465.75</v>
      </c>
      <c r="AL10" s="17">
        <v>116</v>
      </c>
      <c r="AM10" s="7">
        <f t="shared" si="2"/>
        <v>241</v>
      </c>
      <c r="AN10" s="8">
        <f t="shared" si="3"/>
        <v>588538.87</v>
      </c>
      <c r="AO10" s="17">
        <v>80</v>
      </c>
      <c r="AP10" s="7">
        <f t="shared" si="4"/>
        <v>166</v>
      </c>
      <c r="AQ10" s="8">
        <f t="shared" si="5"/>
        <v>405383.62000000005</v>
      </c>
      <c r="AR10" s="17">
        <v>140</v>
      </c>
      <c r="AS10" s="7">
        <f t="shared" si="6"/>
        <v>291</v>
      </c>
      <c r="AT10" s="8">
        <f t="shared" si="7"/>
        <v>710642.37</v>
      </c>
      <c r="AU10" s="17">
        <v>300</v>
      </c>
      <c r="AV10" s="7">
        <f t="shared" si="8"/>
        <v>625</v>
      </c>
      <c r="AW10" s="8">
        <f t="shared" si="9"/>
        <v>1526293.75</v>
      </c>
      <c r="AX10" s="7">
        <v>240</v>
      </c>
      <c r="AY10" s="7">
        <f t="shared" si="10"/>
        <v>500</v>
      </c>
      <c r="AZ10" s="8">
        <f t="shared" si="11"/>
        <v>1221035</v>
      </c>
      <c r="BA10" s="17">
        <v>30</v>
      </c>
      <c r="BB10" s="7">
        <f t="shared" si="12"/>
        <v>62</v>
      </c>
      <c r="BC10" s="8">
        <f t="shared" si="13"/>
        <v>151408.34</v>
      </c>
      <c r="BD10" s="17">
        <v>100</v>
      </c>
      <c r="BE10" s="7">
        <f t="shared" si="14"/>
        <v>208</v>
      </c>
      <c r="BF10" s="8">
        <f t="shared" si="15"/>
        <v>507950.56000000006</v>
      </c>
      <c r="BG10" s="17">
        <v>125</v>
      </c>
      <c r="BH10" s="7">
        <f t="shared" si="16"/>
        <v>260</v>
      </c>
      <c r="BI10" s="8">
        <f t="shared" si="17"/>
        <v>634938.20000000007</v>
      </c>
      <c r="BJ10" s="17">
        <v>40</v>
      </c>
      <c r="BK10" s="7">
        <f t="shared" si="18"/>
        <v>83</v>
      </c>
      <c r="BL10" s="8">
        <f t="shared" si="19"/>
        <v>202691.81000000003</v>
      </c>
      <c r="BM10" s="17">
        <v>80</v>
      </c>
      <c r="BN10" s="7">
        <f t="shared" si="20"/>
        <v>166</v>
      </c>
      <c r="BO10" s="8">
        <f t="shared" si="21"/>
        <v>405383.62000000005</v>
      </c>
      <c r="BP10" s="17">
        <v>40</v>
      </c>
      <c r="BQ10" s="7">
        <f t="shared" si="22"/>
        <v>83</v>
      </c>
      <c r="BR10" s="8">
        <f t="shared" si="23"/>
        <v>202691.81000000003</v>
      </c>
      <c r="BS10" s="17">
        <v>115</v>
      </c>
      <c r="BT10" s="7">
        <f t="shared" si="24"/>
        <v>239</v>
      </c>
      <c r="BU10" s="8">
        <f t="shared" si="25"/>
        <v>583654.73</v>
      </c>
      <c r="BV10" s="17">
        <v>23</v>
      </c>
      <c r="BW10" s="7">
        <f t="shared" si="26"/>
        <v>47</v>
      </c>
      <c r="BX10" s="8">
        <f t="shared" si="27"/>
        <v>114777.29000000001</v>
      </c>
      <c r="BY10" s="17">
        <v>115</v>
      </c>
      <c r="BZ10" s="7">
        <f t="shared" si="28"/>
        <v>239</v>
      </c>
      <c r="CA10" s="9">
        <f t="shared" si="29"/>
        <v>583654.73</v>
      </c>
      <c r="CB10" s="17">
        <v>50</v>
      </c>
      <c r="CC10" s="7">
        <f t="shared" si="30"/>
        <v>104</v>
      </c>
      <c r="CD10" s="9">
        <f t="shared" si="31"/>
        <v>253975.28000000003</v>
      </c>
      <c r="CE10" s="17">
        <v>55</v>
      </c>
      <c r="CF10" s="7">
        <f t="shared" si="32"/>
        <v>114</v>
      </c>
      <c r="CG10" s="9">
        <f t="shared" si="33"/>
        <v>278395.98000000004</v>
      </c>
      <c r="CH10" s="19">
        <v>30</v>
      </c>
      <c r="CI10" s="19">
        <f t="shared" si="34"/>
        <v>62</v>
      </c>
      <c r="CJ10" s="9">
        <f t="shared" si="35"/>
        <v>151408.34</v>
      </c>
      <c r="CK10" s="19"/>
      <c r="CL10" s="19">
        <f t="shared" si="36"/>
        <v>0</v>
      </c>
      <c r="CM10" s="9">
        <f t="shared" si="37"/>
        <v>0</v>
      </c>
      <c r="CN10" s="19"/>
      <c r="CO10" s="19">
        <f t="shared" si="38"/>
        <v>0</v>
      </c>
      <c r="CP10" s="9">
        <f t="shared" si="39"/>
        <v>0</v>
      </c>
      <c r="CQ10" s="19"/>
      <c r="CR10" s="19">
        <f t="shared" si="40"/>
        <v>0</v>
      </c>
      <c r="CS10" s="9">
        <f t="shared" si="41"/>
        <v>0</v>
      </c>
      <c r="CT10" s="10">
        <v>1114</v>
      </c>
    </row>
    <row r="11" spans="1:98" ht="26.4">
      <c r="A11" s="53">
        <v>12</v>
      </c>
      <c r="B11" s="53" t="s">
        <v>60</v>
      </c>
      <c r="C11" s="53" t="s">
        <v>147</v>
      </c>
      <c r="D11" s="20" t="s">
        <v>148</v>
      </c>
      <c r="E11" s="27" t="s">
        <v>149</v>
      </c>
      <c r="F11" s="20" t="s">
        <v>150</v>
      </c>
      <c r="G11" s="11" t="s">
        <v>151</v>
      </c>
      <c r="H11" s="11">
        <v>7020</v>
      </c>
      <c r="I11" s="24">
        <v>1426.94</v>
      </c>
      <c r="J11" s="72"/>
      <c r="K11" s="72"/>
      <c r="L11" s="75"/>
      <c r="M11" s="74"/>
      <c r="N11" s="50" t="s">
        <v>152</v>
      </c>
      <c r="O11" s="50" t="s">
        <v>153</v>
      </c>
      <c r="P11" s="48" t="s">
        <v>154</v>
      </c>
      <c r="Q11" s="52" t="s">
        <v>155</v>
      </c>
      <c r="R11" s="48" t="s">
        <v>156</v>
      </c>
      <c r="S11" s="48" t="s">
        <v>157</v>
      </c>
      <c r="T11" s="52" t="s">
        <v>131</v>
      </c>
      <c r="U11" s="52">
        <v>760561</v>
      </c>
      <c r="V11" s="51" t="s">
        <v>158</v>
      </c>
      <c r="W11" s="84"/>
      <c r="X11" s="48" t="s">
        <v>60</v>
      </c>
      <c r="Y11" s="84"/>
      <c r="Z11" s="57">
        <v>0.1</v>
      </c>
      <c r="AA11" s="83"/>
      <c r="AB11" s="48" t="s">
        <v>76</v>
      </c>
      <c r="AC11" s="58">
        <v>47827</v>
      </c>
      <c r="AD11" s="48">
        <v>1</v>
      </c>
      <c r="AE11" s="81"/>
      <c r="AF11" s="74"/>
      <c r="AG11" s="81"/>
      <c r="AH11" s="22">
        <v>1426.94</v>
      </c>
      <c r="AI11" s="17">
        <v>140</v>
      </c>
      <c r="AJ11" s="7">
        <f t="shared" si="0"/>
        <v>291</v>
      </c>
      <c r="AK11" s="8">
        <f t="shared" si="1"/>
        <v>415239.54000000004</v>
      </c>
      <c r="AL11" s="17">
        <v>100</v>
      </c>
      <c r="AM11" s="7">
        <f t="shared" si="2"/>
        <v>208</v>
      </c>
      <c r="AN11" s="8">
        <f t="shared" si="3"/>
        <v>296803.52</v>
      </c>
      <c r="AO11" s="17">
        <v>125</v>
      </c>
      <c r="AP11" s="7">
        <f t="shared" si="4"/>
        <v>260</v>
      </c>
      <c r="AQ11" s="8">
        <f t="shared" si="5"/>
        <v>371004.4</v>
      </c>
      <c r="AR11" s="17">
        <v>90</v>
      </c>
      <c r="AS11" s="7">
        <f t="shared" si="6"/>
        <v>187</v>
      </c>
      <c r="AT11" s="8">
        <f t="shared" si="7"/>
        <v>266837.78000000003</v>
      </c>
      <c r="AU11" s="17"/>
      <c r="AV11" s="7">
        <f t="shared" si="8"/>
        <v>0</v>
      </c>
      <c r="AW11" s="8">
        <f t="shared" si="9"/>
        <v>0</v>
      </c>
      <c r="AX11" s="7">
        <v>120</v>
      </c>
      <c r="AY11" s="7">
        <f t="shared" si="10"/>
        <v>250</v>
      </c>
      <c r="AZ11" s="8">
        <f t="shared" si="11"/>
        <v>356735</v>
      </c>
      <c r="BA11" s="17">
        <v>135</v>
      </c>
      <c r="BB11" s="7">
        <f t="shared" si="12"/>
        <v>281</v>
      </c>
      <c r="BC11" s="8">
        <f t="shared" si="13"/>
        <v>400970.14</v>
      </c>
      <c r="BD11" s="17">
        <v>140</v>
      </c>
      <c r="BE11" s="7">
        <f t="shared" si="14"/>
        <v>291</v>
      </c>
      <c r="BF11" s="8">
        <f t="shared" si="15"/>
        <v>415239.54000000004</v>
      </c>
      <c r="BG11" s="17">
        <v>125</v>
      </c>
      <c r="BH11" s="7">
        <f t="shared" si="16"/>
        <v>260</v>
      </c>
      <c r="BI11" s="8">
        <f t="shared" si="17"/>
        <v>371004.4</v>
      </c>
      <c r="BJ11" s="17">
        <v>160</v>
      </c>
      <c r="BK11" s="7">
        <f t="shared" si="18"/>
        <v>333</v>
      </c>
      <c r="BL11" s="8">
        <f t="shared" si="19"/>
        <v>475171.02</v>
      </c>
      <c r="BM11" s="17">
        <v>225</v>
      </c>
      <c r="BN11" s="7">
        <f t="shared" si="20"/>
        <v>468</v>
      </c>
      <c r="BO11" s="8">
        <f t="shared" si="21"/>
        <v>667807.92000000004</v>
      </c>
      <c r="BP11" s="17">
        <v>240</v>
      </c>
      <c r="BQ11" s="7">
        <f t="shared" si="22"/>
        <v>500</v>
      </c>
      <c r="BR11" s="8">
        <f t="shared" si="23"/>
        <v>713470</v>
      </c>
      <c r="BS11" s="17">
        <v>120</v>
      </c>
      <c r="BT11" s="7">
        <f t="shared" si="24"/>
        <v>250</v>
      </c>
      <c r="BU11" s="8">
        <f t="shared" si="25"/>
        <v>356735</v>
      </c>
      <c r="BV11" s="17">
        <v>135</v>
      </c>
      <c r="BW11" s="7">
        <f t="shared" si="26"/>
        <v>281</v>
      </c>
      <c r="BX11" s="8">
        <f t="shared" si="27"/>
        <v>400970.14</v>
      </c>
      <c r="BY11" s="17">
        <v>280</v>
      </c>
      <c r="BZ11" s="7">
        <f t="shared" si="28"/>
        <v>583</v>
      </c>
      <c r="CA11" s="9">
        <f t="shared" si="29"/>
        <v>831906.02</v>
      </c>
      <c r="CB11" s="17">
        <v>210</v>
      </c>
      <c r="CC11" s="7">
        <f t="shared" si="30"/>
        <v>437</v>
      </c>
      <c r="CD11" s="9">
        <f t="shared" si="31"/>
        <v>623572.78</v>
      </c>
      <c r="CE11" s="17">
        <v>100</v>
      </c>
      <c r="CF11" s="7">
        <f t="shared" si="32"/>
        <v>208</v>
      </c>
      <c r="CG11" s="9">
        <f t="shared" si="33"/>
        <v>296803.52</v>
      </c>
      <c r="CH11" s="19"/>
      <c r="CI11" s="19">
        <f t="shared" si="34"/>
        <v>0</v>
      </c>
      <c r="CJ11" s="9">
        <f t="shared" si="35"/>
        <v>0</v>
      </c>
      <c r="CK11" s="19">
        <v>60</v>
      </c>
      <c r="CL11" s="19">
        <f t="shared" si="36"/>
        <v>125</v>
      </c>
      <c r="CM11" s="9">
        <f t="shared" si="37"/>
        <v>178367.5</v>
      </c>
      <c r="CN11" s="19"/>
      <c r="CO11" s="19">
        <f t="shared" si="38"/>
        <v>0</v>
      </c>
      <c r="CP11" s="9">
        <f t="shared" si="39"/>
        <v>0</v>
      </c>
      <c r="CQ11" s="19">
        <v>90</v>
      </c>
      <c r="CR11" s="19">
        <f t="shared" si="40"/>
        <v>187</v>
      </c>
      <c r="CS11" s="9">
        <f t="shared" si="41"/>
        <v>266837.78000000003</v>
      </c>
      <c r="CT11" s="10">
        <v>1620</v>
      </c>
    </row>
    <row r="12" spans="1:98" ht="26.4">
      <c r="A12" s="53">
        <v>13</v>
      </c>
      <c r="B12" s="53" t="s">
        <v>60</v>
      </c>
      <c r="C12" s="53" t="s">
        <v>159</v>
      </c>
      <c r="D12" s="20" t="s">
        <v>160</v>
      </c>
      <c r="E12" s="27">
        <v>4960701</v>
      </c>
      <c r="F12" s="20" t="s">
        <v>161</v>
      </c>
      <c r="G12" s="11" t="s">
        <v>162</v>
      </c>
      <c r="H12" s="11">
        <v>4301</v>
      </c>
      <c r="I12" s="24">
        <v>10.15</v>
      </c>
      <c r="J12" s="15">
        <v>9.16</v>
      </c>
      <c r="K12" s="54">
        <v>39397.160000000003</v>
      </c>
      <c r="L12" s="44">
        <v>39397.160000000003</v>
      </c>
      <c r="M12" s="42">
        <v>33.35</v>
      </c>
      <c r="N12" s="50" t="s">
        <v>163</v>
      </c>
      <c r="O12" s="50" t="s">
        <v>164</v>
      </c>
      <c r="P12" s="48" t="s">
        <v>165</v>
      </c>
      <c r="Q12" s="52" t="s">
        <v>166</v>
      </c>
      <c r="R12" s="48" t="s">
        <v>167</v>
      </c>
      <c r="S12" s="48" t="s">
        <v>168</v>
      </c>
      <c r="T12" s="48" t="s">
        <v>169</v>
      </c>
      <c r="U12" s="52">
        <v>60007812</v>
      </c>
      <c r="V12" s="51" t="s">
        <v>170</v>
      </c>
      <c r="W12" s="56">
        <v>9.16</v>
      </c>
      <c r="X12" s="48" t="s">
        <v>60</v>
      </c>
      <c r="Y12" s="56">
        <v>75.59</v>
      </c>
      <c r="Z12" s="57">
        <v>0.1</v>
      </c>
      <c r="AA12" s="48" t="s">
        <v>94</v>
      </c>
      <c r="AB12" s="48" t="s">
        <v>76</v>
      </c>
      <c r="AC12" s="58">
        <v>47102</v>
      </c>
      <c r="AD12" s="48">
        <v>5</v>
      </c>
      <c r="AE12" s="52" t="s">
        <v>171</v>
      </c>
      <c r="AF12" s="42">
        <v>9.7536900000000006</v>
      </c>
      <c r="AG12" s="48"/>
      <c r="AH12" s="22">
        <v>9.16</v>
      </c>
      <c r="AI12" s="17">
        <v>100</v>
      </c>
      <c r="AJ12" s="7">
        <f t="shared" si="0"/>
        <v>208</v>
      </c>
      <c r="AK12" s="8">
        <f t="shared" si="1"/>
        <v>1905.28</v>
      </c>
      <c r="AL12" s="17">
        <v>135</v>
      </c>
      <c r="AM12" s="7">
        <f t="shared" si="2"/>
        <v>281</v>
      </c>
      <c r="AN12" s="8">
        <f t="shared" si="3"/>
        <v>2573.96</v>
      </c>
      <c r="AO12" s="17">
        <v>80</v>
      </c>
      <c r="AP12" s="7">
        <f t="shared" si="4"/>
        <v>166</v>
      </c>
      <c r="AQ12" s="8">
        <f t="shared" si="5"/>
        <v>1520.56</v>
      </c>
      <c r="AR12" s="17">
        <v>200</v>
      </c>
      <c r="AS12" s="7">
        <f t="shared" si="6"/>
        <v>416</v>
      </c>
      <c r="AT12" s="8">
        <f t="shared" si="7"/>
        <v>3810.56</v>
      </c>
      <c r="AU12" s="17">
        <v>350</v>
      </c>
      <c r="AV12" s="7">
        <f t="shared" si="8"/>
        <v>729</v>
      </c>
      <c r="AW12" s="8">
        <f t="shared" si="9"/>
        <v>6677.64</v>
      </c>
      <c r="AX12" s="7">
        <v>400</v>
      </c>
      <c r="AY12" s="7">
        <f t="shared" si="10"/>
        <v>833</v>
      </c>
      <c r="AZ12" s="8">
        <f t="shared" si="11"/>
        <v>7630.28</v>
      </c>
      <c r="BA12" s="17">
        <v>60</v>
      </c>
      <c r="BB12" s="7">
        <f t="shared" si="12"/>
        <v>125</v>
      </c>
      <c r="BC12" s="8">
        <f t="shared" si="13"/>
        <v>1145</v>
      </c>
      <c r="BD12" s="17">
        <v>130</v>
      </c>
      <c r="BE12" s="7">
        <f t="shared" si="14"/>
        <v>270</v>
      </c>
      <c r="BF12" s="8">
        <f t="shared" si="15"/>
        <v>2473.1999999999998</v>
      </c>
      <c r="BG12" s="17">
        <v>135</v>
      </c>
      <c r="BH12" s="7">
        <f t="shared" si="16"/>
        <v>281</v>
      </c>
      <c r="BI12" s="8">
        <f t="shared" si="17"/>
        <v>2573.96</v>
      </c>
      <c r="BJ12" s="17"/>
      <c r="BK12" s="7">
        <f t="shared" si="18"/>
        <v>0</v>
      </c>
      <c r="BL12" s="8">
        <f t="shared" si="19"/>
        <v>0</v>
      </c>
      <c r="BM12" s="17"/>
      <c r="BN12" s="7">
        <f t="shared" si="20"/>
        <v>0</v>
      </c>
      <c r="BO12" s="8">
        <f t="shared" si="21"/>
        <v>0</v>
      </c>
      <c r="BP12" s="17"/>
      <c r="BQ12" s="7">
        <f t="shared" si="22"/>
        <v>0</v>
      </c>
      <c r="BR12" s="8">
        <f t="shared" si="23"/>
        <v>0</v>
      </c>
      <c r="BS12" s="17"/>
      <c r="BT12" s="7">
        <f t="shared" si="24"/>
        <v>0</v>
      </c>
      <c r="BU12" s="8">
        <f t="shared" si="25"/>
        <v>0</v>
      </c>
      <c r="BV12" s="17"/>
      <c r="BW12" s="7">
        <f t="shared" si="26"/>
        <v>0</v>
      </c>
      <c r="BX12" s="8">
        <f t="shared" si="27"/>
        <v>0</v>
      </c>
      <c r="BY12" s="17"/>
      <c r="BZ12" s="7">
        <f t="shared" si="28"/>
        <v>0</v>
      </c>
      <c r="CA12" s="9">
        <f t="shared" si="29"/>
        <v>0</v>
      </c>
      <c r="CB12" s="17"/>
      <c r="CC12" s="7">
        <f t="shared" si="30"/>
        <v>0</v>
      </c>
      <c r="CD12" s="9">
        <f t="shared" si="31"/>
        <v>0</v>
      </c>
      <c r="CE12" s="17"/>
      <c r="CF12" s="7">
        <f t="shared" si="32"/>
        <v>0</v>
      </c>
      <c r="CG12" s="9">
        <f t="shared" si="33"/>
        <v>0</v>
      </c>
      <c r="CH12" s="19"/>
      <c r="CI12" s="19">
        <f t="shared" si="34"/>
        <v>0</v>
      </c>
      <c r="CJ12" s="9">
        <f t="shared" si="35"/>
        <v>0</v>
      </c>
      <c r="CK12" s="19"/>
      <c r="CL12" s="19">
        <f t="shared" si="36"/>
        <v>0</v>
      </c>
      <c r="CM12" s="9">
        <f t="shared" si="37"/>
        <v>0</v>
      </c>
      <c r="CN12" s="19"/>
      <c r="CO12" s="19">
        <f t="shared" si="38"/>
        <v>0</v>
      </c>
      <c r="CP12" s="9">
        <f t="shared" si="39"/>
        <v>0</v>
      </c>
      <c r="CQ12" s="19"/>
      <c r="CR12" s="19">
        <f t="shared" si="40"/>
        <v>0</v>
      </c>
      <c r="CS12" s="9">
        <f t="shared" si="41"/>
        <v>0</v>
      </c>
      <c r="CT12" s="10">
        <v>992</v>
      </c>
    </row>
    <row r="13" spans="1:98" ht="26.4">
      <c r="A13" s="53">
        <v>14</v>
      </c>
      <c r="B13" s="53" t="s">
        <v>60</v>
      </c>
      <c r="C13" s="53" t="s">
        <v>172</v>
      </c>
      <c r="D13" s="20" t="s">
        <v>173</v>
      </c>
      <c r="E13" s="27">
        <v>45957014</v>
      </c>
      <c r="F13" s="20" t="s">
        <v>174</v>
      </c>
      <c r="G13" s="11" t="s">
        <v>175</v>
      </c>
      <c r="H13" s="11">
        <v>19358</v>
      </c>
      <c r="I13" s="24">
        <v>55.79</v>
      </c>
      <c r="J13" s="33">
        <v>55.7889999</v>
      </c>
      <c r="K13" s="54">
        <v>1079963.4620000001</v>
      </c>
      <c r="L13" s="44">
        <v>1079963.46</v>
      </c>
      <c r="M13" s="42">
        <v>0</v>
      </c>
      <c r="N13" s="50" t="s">
        <v>152</v>
      </c>
      <c r="O13" s="50" t="s">
        <v>176</v>
      </c>
      <c r="P13" s="48" t="s">
        <v>177</v>
      </c>
      <c r="Q13" s="52" t="s">
        <v>178</v>
      </c>
      <c r="R13" s="48" t="s">
        <v>179</v>
      </c>
      <c r="S13" s="48" t="s">
        <v>180</v>
      </c>
      <c r="T13" s="52" t="s">
        <v>181</v>
      </c>
      <c r="U13" s="52">
        <v>400557820</v>
      </c>
      <c r="V13" s="51" t="s">
        <v>182</v>
      </c>
      <c r="W13" s="56">
        <v>55.79</v>
      </c>
      <c r="X13" s="48" t="s">
        <v>74</v>
      </c>
      <c r="Y13" s="56">
        <v>920.74</v>
      </c>
      <c r="Z13" s="57">
        <v>0.1</v>
      </c>
      <c r="AA13" s="52" t="s">
        <v>183</v>
      </c>
      <c r="AB13" s="48" t="s">
        <v>76</v>
      </c>
      <c r="AC13" s="58">
        <v>2958101</v>
      </c>
      <c r="AD13" s="48">
        <v>10</v>
      </c>
      <c r="AE13" s="52" t="s">
        <v>184</v>
      </c>
      <c r="AF13" s="42">
        <v>0</v>
      </c>
      <c r="AG13" s="48"/>
      <c r="AH13" s="22">
        <v>55.789000000000001</v>
      </c>
      <c r="AI13" s="17"/>
      <c r="AJ13" s="7">
        <f t="shared" si="0"/>
        <v>0</v>
      </c>
      <c r="AK13" s="8">
        <f t="shared" si="1"/>
        <v>0</v>
      </c>
      <c r="AL13" s="17"/>
      <c r="AM13" s="7">
        <f t="shared" si="2"/>
        <v>0</v>
      </c>
      <c r="AN13" s="8">
        <f t="shared" si="3"/>
        <v>0</v>
      </c>
      <c r="AO13" s="17"/>
      <c r="AP13" s="7">
        <f t="shared" si="4"/>
        <v>0</v>
      </c>
      <c r="AQ13" s="8">
        <f t="shared" si="5"/>
        <v>0</v>
      </c>
      <c r="AR13" s="17"/>
      <c r="AS13" s="7">
        <f t="shared" si="6"/>
        <v>0</v>
      </c>
      <c r="AT13" s="8">
        <f t="shared" si="7"/>
        <v>0</v>
      </c>
      <c r="AU13" s="17"/>
      <c r="AV13" s="7">
        <f t="shared" si="8"/>
        <v>0</v>
      </c>
      <c r="AW13" s="8">
        <f t="shared" si="9"/>
        <v>0</v>
      </c>
      <c r="AX13" s="7"/>
      <c r="AY13" s="7">
        <f t="shared" si="10"/>
        <v>0</v>
      </c>
      <c r="AZ13" s="8">
        <f t="shared" si="11"/>
        <v>0</v>
      </c>
      <c r="BA13" s="17"/>
      <c r="BB13" s="7">
        <f t="shared" si="12"/>
        <v>0</v>
      </c>
      <c r="BC13" s="8">
        <f t="shared" si="13"/>
        <v>0</v>
      </c>
      <c r="BD13" s="17"/>
      <c r="BE13" s="7">
        <f t="shared" si="14"/>
        <v>0</v>
      </c>
      <c r="BF13" s="8">
        <f t="shared" si="15"/>
        <v>0</v>
      </c>
      <c r="BG13" s="17"/>
      <c r="BH13" s="7">
        <f t="shared" si="16"/>
        <v>0</v>
      </c>
      <c r="BI13" s="8">
        <f t="shared" si="17"/>
        <v>0</v>
      </c>
      <c r="BJ13" s="17">
        <v>700</v>
      </c>
      <c r="BK13" s="7">
        <f t="shared" si="18"/>
        <v>1458</v>
      </c>
      <c r="BL13" s="8">
        <f t="shared" si="19"/>
        <v>81340.362000000008</v>
      </c>
      <c r="BM13" s="17">
        <v>700</v>
      </c>
      <c r="BN13" s="7">
        <f t="shared" si="20"/>
        <v>1458</v>
      </c>
      <c r="BO13" s="8">
        <f t="shared" si="21"/>
        <v>81340.362000000008</v>
      </c>
      <c r="BP13" s="17">
        <v>700</v>
      </c>
      <c r="BQ13" s="7">
        <f t="shared" si="22"/>
        <v>1458</v>
      </c>
      <c r="BR13" s="8">
        <f t="shared" si="23"/>
        <v>81340.362000000008</v>
      </c>
      <c r="BS13" s="17">
        <v>1500</v>
      </c>
      <c r="BT13" s="7">
        <f t="shared" si="24"/>
        <v>3125</v>
      </c>
      <c r="BU13" s="8">
        <f t="shared" si="25"/>
        <v>174340.625</v>
      </c>
      <c r="BV13" s="17">
        <v>500</v>
      </c>
      <c r="BW13" s="7">
        <f t="shared" si="26"/>
        <v>1041</v>
      </c>
      <c r="BX13" s="8">
        <f t="shared" si="27"/>
        <v>58076.349000000002</v>
      </c>
      <c r="BY13" s="17">
        <v>500</v>
      </c>
      <c r="BZ13" s="7">
        <f t="shared" si="28"/>
        <v>1041</v>
      </c>
      <c r="CA13" s="9">
        <f t="shared" si="29"/>
        <v>58076.349000000002</v>
      </c>
      <c r="CB13" s="17">
        <v>500</v>
      </c>
      <c r="CC13" s="7">
        <f t="shared" si="30"/>
        <v>1041</v>
      </c>
      <c r="CD13" s="9">
        <f t="shared" si="31"/>
        <v>58076.349000000002</v>
      </c>
      <c r="CE13" s="17">
        <v>400</v>
      </c>
      <c r="CF13" s="7">
        <f t="shared" si="32"/>
        <v>833</v>
      </c>
      <c r="CG13" s="9">
        <f t="shared" si="33"/>
        <v>46472.237000000001</v>
      </c>
      <c r="CH13" s="19">
        <v>400</v>
      </c>
      <c r="CI13" s="19">
        <f t="shared" si="34"/>
        <v>833</v>
      </c>
      <c r="CJ13" s="9">
        <f t="shared" si="35"/>
        <v>46472.237000000001</v>
      </c>
      <c r="CK13" s="19">
        <v>400</v>
      </c>
      <c r="CL13" s="19">
        <f t="shared" si="36"/>
        <v>833</v>
      </c>
      <c r="CM13" s="9">
        <f t="shared" si="37"/>
        <v>46472.237000000001</v>
      </c>
      <c r="CN13" s="19">
        <v>350</v>
      </c>
      <c r="CO13" s="19">
        <f t="shared" si="38"/>
        <v>729</v>
      </c>
      <c r="CP13" s="9">
        <f t="shared" si="39"/>
        <v>40670.181000000004</v>
      </c>
      <c r="CQ13" s="19">
        <v>500</v>
      </c>
      <c r="CR13" s="19">
        <f t="shared" si="40"/>
        <v>1041</v>
      </c>
      <c r="CS13" s="9">
        <f t="shared" si="41"/>
        <v>58076.349000000002</v>
      </c>
      <c r="CT13" s="10">
        <v>4467</v>
      </c>
    </row>
    <row r="14" spans="1:98" ht="26.4">
      <c r="A14" s="53">
        <v>15</v>
      </c>
      <c r="B14" s="53" t="s">
        <v>60</v>
      </c>
      <c r="C14" s="53" t="s">
        <v>185</v>
      </c>
      <c r="D14" s="20" t="s">
        <v>186</v>
      </c>
      <c r="E14" s="27">
        <v>49453018</v>
      </c>
      <c r="F14" s="20" t="s">
        <v>187</v>
      </c>
      <c r="G14" s="11" t="s">
        <v>188</v>
      </c>
      <c r="H14" s="11">
        <v>741</v>
      </c>
      <c r="I14" s="24">
        <v>2850.8</v>
      </c>
      <c r="J14" s="72"/>
      <c r="K14" s="72"/>
      <c r="L14" s="75"/>
      <c r="M14" s="74"/>
      <c r="N14" s="50" t="s">
        <v>189</v>
      </c>
      <c r="O14" s="50" t="s">
        <v>190</v>
      </c>
      <c r="P14" s="48" t="s">
        <v>191</v>
      </c>
      <c r="Q14" s="52" t="s">
        <v>192</v>
      </c>
      <c r="R14" s="48" t="s">
        <v>193</v>
      </c>
      <c r="S14" s="48" t="s">
        <v>194</v>
      </c>
      <c r="T14" s="48" t="s">
        <v>71</v>
      </c>
      <c r="U14" s="60">
        <v>60000000131220</v>
      </c>
      <c r="V14" s="51" t="s">
        <v>195</v>
      </c>
      <c r="W14" s="84"/>
      <c r="X14" s="48" t="s">
        <v>74</v>
      </c>
      <c r="Y14" s="84"/>
      <c r="Z14" s="57">
        <v>0.1</v>
      </c>
      <c r="AA14" s="82"/>
      <c r="AB14" s="48" t="s">
        <v>76</v>
      </c>
      <c r="AC14" s="58">
        <v>49065</v>
      </c>
      <c r="AD14" s="48">
        <v>1</v>
      </c>
      <c r="AE14" s="82"/>
      <c r="AF14" s="74"/>
      <c r="AG14" s="81"/>
      <c r="AH14" s="22">
        <v>2850.8</v>
      </c>
      <c r="AI14" s="17">
        <v>12</v>
      </c>
      <c r="AJ14" s="7">
        <f t="shared" si="0"/>
        <v>25</v>
      </c>
      <c r="AK14" s="8">
        <f t="shared" si="1"/>
        <v>71270</v>
      </c>
      <c r="AL14" s="17">
        <v>12</v>
      </c>
      <c r="AM14" s="7">
        <f t="shared" si="2"/>
        <v>25</v>
      </c>
      <c r="AN14" s="8">
        <f t="shared" si="3"/>
        <v>71270</v>
      </c>
      <c r="AO14" s="17">
        <v>12</v>
      </c>
      <c r="AP14" s="7">
        <f t="shared" si="4"/>
        <v>25</v>
      </c>
      <c r="AQ14" s="8">
        <f t="shared" si="5"/>
        <v>71270</v>
      </c>
      <c r="AR14" s="17">
        <v>12</v>
      </c>
      <c r="AS14" s="7">
        <f t="shared" si="6"/>
        <v>25</v>
      </c>
      <c r="AT14" s="8">
        <f t="shared" si="7"/>
        <v>71270</v>
      </c>
      <c r="AU14" s="17"/>
      <c r="AV14" s="7">
        <f t="shared" si="8"/>
        <v>0</v>
      </c>
      <c r="AW14" s="8">
        <f t="shared" si="9"/>
        <v>0</v>
      </c>
      <c r="AX14" s="7"/>
      <c r="AY14" s="7">
        <f t="shared" si="10"/>
        <v>0</v>
      </c>
      <c r="AZ14" s="8">
        <f t="shared" si="11"/>
        <v>0</v>
      </c>
      <c r="BA14" s="17">
        <v>25</v>
      </c>
      <c r="BB14" s="7">
        <f t="shared" si="12"/>
        <v>52</v>
      </c>
      <c r="BC14" s="8">
        <f t="shared" si="13"/>
        <v>148241.60000000001</v>
      </c>
      <c r="BD14" s="17">
        <v>12</v>
      </c>
      <c r="BE14" s="7">
        <f t="shared" si="14"/>
        <v>25</v>
      </c>
      <c r="BF14" s="8">
        <f t="shared" si="15"/>
        <v>71270</v>
      </c>
      <c r="BG14" s="17">
        <v>12</v>
      </c>
      <c r="BH14" s="7">
        <f t="shared" si="16"/>
        <v>25</v>
      </c>
      <c r="BI14" s="8">
        <f t="shared" si="17"/>
        <v>71270</v>
      </c>
      <c r="BJ14" s="17">
        <v>35</v>
      </c>
      <c r="BK14" s="7">
        <f t="shared" si="18"/>
        <v>72</v>
      </c>
      <c r="BL14" s="8">
        <f t="shared" si="19"/>
        <v>205257.60000000001</v>
      </c>
      <c r="BM14" s="17">
        <v>25</v>
      </c>
      <c r="BN14" s="7">
        <f t="shared" si="20"/>
        <v>52</v>
      </c>
      <c r="BO14" s="8">
        <f t="shared" si="21"/>
        <v>148241.60000000001</v>
      </c>
      <c r="BP14" s="17">
        <v>12</v>
      </c>
      <c r="BQ14" s="7">
        <f t="shared" si="22"/>
        <v>25</v>
      </c>
      <c r="BR14" s="8">
        <f t="shared" si="23"/>
        <v>71270</v>
      </c>
      <c r="BS14" s="17">
        <v>35</v>
      </c>
      <c r="BT14" s="7">
        <f t="shared" si="24"/>
        <v>72</v>
      </c>
      <c r="BU14" s="8">
        <f t="shared" si="25"/>
        <v>205257.60000000001</v>
      </c>
      <c r="BV14" s="17">
        <v>35</v>
      </c>
      <c r="BW14" s="7">
        <f t="shared" si="26"/>
        <v>72</v>
      </c>
      <c r="BX14" s="8">
        <f t="shared" si="27"/>
        <v>205257.60000000001</v>
      </c>
      <c r="BY14" s="17">
        <v>12</v>
      </c>
      <c r="BZ14" s="7">
        <f t="shared" si="28"/>
        <v>25</v>
      </c>
      <c r="CA14" s="9">
        <f t="shared" si="29"/>
        <v>71270</v>
      </c>
      <c r="CB14" s="17">
        <v>12</v>
      </c>
      <c r="CC14" s="7">
        <f t="shared" si="30"/>
        <v>25</v>
      </c>
      <c r="CD14" s="9">
        <f t="shared" si="31"/>
        <v>71270</v>
      </c>
      <c r="CE14" s="17">
        <v>12</v>
      </c>
      <c r="CF14" s="7">
        <f t="shared" si="32"/>
        <v>25</v>
      </c>
      <c r="CG14" s="9">
        <f t="shared" si="33"/>
        <v>71270</v>
      </c>
      <c r="CH14" s="19"/>
      <c r="CI14" s="19">
        <f t="shared" si="34"/>
        <v>0</v>
      </c>
      <c r="CJ14" s="9">
        <f t="shared" si="35"/>
        <v>0</v>
      </c>
      <c r="CK14" s="19"/>
      <c r="CL14" s="19">
        <f t="shared" si="36"/>
        <v>0</v>
      </c>
      <c r="CM14" s="9">
        <f t="shared" si="37"/>
        <v>0</v>
      </c>
      <c r="CN14" s="19"/>
      <c r="CO14" s="19">
        <f t="shared" si="38"/>
        <v>0</v>
      </c>
      <c r="CP14" s="9">
        <f t="shared" si="39"/>
        <v>0</v>
      </c>
      <c r="CQ14" s="19"/>
      <c r="CR14" s="19">
        <f t="shared" si="40"/>
        <v>0</v>
      </c>
      <c r="CS14" s="9">
        <f t="shared" si="41"/>
        <v>0</v>
      </c>
      <c r="CT14" s="10">
        <v>171</v>
      </c>
    </row>
    <row r="15" spans="1:98" ht="26.4">
      <c r="A15" s="53">
        <v>16</v>
      </c>
      <c r="B15" s="53" t="s">
        <v>60</v>
      </c>
      <c r="C15" s="67" t="s">
        <v>196</v>
      </c>
      <c r="D15" s="20" t="s">
        <v>197</v>
      </c>
      <c r="E15" s="27">
        <v>44291019</v>
      </c>
      <c r="F15" s="20" t="s">
        <v>198</v>
      </c>
      <c r="G15" s="11" t="s">
        <v>199</v>
      </c>
      <c r="H15" s="11">
        <v>4490</v>
      </c>
      <c r="I15" s="24">
        <v>248.99</v>
      </c>
      <c r="J15" s="72"/>
      <c r="K15" s="72"/>
      <c r="L15" s="76"/>
      <c r="M15" s="74"/>
      <c r="N15" s="28" t="s">
        <v>200</v>
      </c>
      <c r="O15" s="50" t="s">
        <v>201</v>
      </c>
      <c r="P15" s="48" t="s">
        <v>202</v>
      </c>
      <c r="Q15" s="52" t="s">
        <v>203</v>
      </c>
      <c r="R15" s="48" t="s">
        <v>204</v>
      </c>
      <c r="S15" s="48" t="s">
        <v>205</v>
      </c>
      <c r="T15" s="48" t="s">
        <v>71</v>
      </c>
      <c r="U15" s="52">
        <v>1334214</v>
      </c>
      <c r="V15" s="51" t="s">
        <v>206</v>
      </c>
      <c r="W15" s="84"/>
      <c r="X15" s="48" t="s">
        <v>74</v>
      </c>
      <c r="Y15" s="84"/>
      <c r="Z15" s="57">
        <v>0.1</v>
      </c>
      <c r="AA15" s="82"/>
      <c r="AB15" s="48" t="s">
        <v>76</v>
      </c>
      <c r="AC15" s="58">
        <v>47657</v>
      </c>
      <c r="AD15" s="48">
        <v>1</v>
      </c>
      <c r="AE15" s="81"/>
      <c r="AF15" s="74"/>
      <c r="AG15" s="81"/>
      <c r="AH15" s="22">
        <v>231.56</v>
      </c>
      <c r="AI15" s="17">
        <v>400</v>
      </c>
      <c r="AJ15" s="7">
        <f t="shared" si="0"/>
        <v>833</v>
      </c>
      <c r="AK15" s="8">
        <f t="shared" si="1"/>
        <v>192889.48</v>
      </c>
      <c r="AL15" s="17">
        <v>30</v>
      </c>
      <c r="AM15" s="7">
        <f t="shared" si="2"/>
        <v>62</v>
      </c>
      <c r="AN15" s="8">
        <f t="shared" si="3"/>
        <v>14356.72</v>
      </c>
      <c r="AO15" s="17"/>
      <c r="AP15" s="7">
        <f t="shared" si="4"/>
        <v>0</v>
      </c>
      <c r="AQ15" s="8">
        <f t="shared" si="5"/>
        <v>0</v>
      </c>
      <c r="AR15" s="17">
        <v>500</v>
      </c>
      <c r="AS15" s="7">
        <f t="shared" si="6"/>
        <v>1041</v>
      </c>
      <c r="AT15" s="8">
        <f t="shared" si="7"/>
        <v>241053.96</v>
      </c>
      <c r="AU15" s="17">
        <v>150</v>
      </c>
      <c r="AV15" s="7">
        <f t="shared" si="8"/>
        <v>312</v>
      </c>
      <c r="AW15" s="8">
        <f t="shared" si="9"/>
        <v>72246.720000000001</v>
      </c>
      <c r="AX15" s="7">
        <v>50</v>
      </c>
      <c r="AY15" s="7">
        <f t="shared" si="10"/>
        <v>104</v>
      </c>
      <c r="AZ15" s="8">
        <f t="shared" si="11"/>
        <v>24082.240000000002</v>
      </c>
      <c r="BA15" s="17">
        <v>100</v>
      </c>
      <c r="BB15" s="7">
        <f t="shared" si="12"/>
        <v>208</v>
      </c>
      <c r="BC15" s="8">
        <f t="shared" si="13"/>
        <v>48164.480000000003</v>
      </c>
      <c r="BD15" s="17">
        <v>50</v>
      </c>
      <c r="BE15" s="7">
        <f t="shared" si="14"/>
        <v>104</v>
      </c>
      <c r="BF15" s="8">
        <f t="shared" si="15"/>
        <v>24082.240000000002</v>
      </c>
      <c r="BG15" s="17">
        <v>50</v>
      </c>
      <c r="BH15" s="7">
        <f t="shared" si="16"/>
        <v>104</v>
      </c>
      <c r="BI15" s="8">
        <f t="shared" si="17"/>
        <v>24082.240000000002</v>
      </c>
      <c r="BJ15" s="17">
        <v>200</v>
      </c>
      <c r="BK15" s="7">
        <f t="shared" si="18"/>
        <v>416</v>
      </c>
      <c r="BL15" s="8">
        <f t="shared" si="19"/>
        <v>96328.960000000006</v>
      </c>
      <c r="BM15" s="17"/>
      <c r="BN15" s="7">
        <f t="shared" si="20"/>
        <v>0</v>
      </c>
      <c r="BO15" s="8">
        <f t="shared" si="21"/>
        <v>0</v>
      </c>
      <c r="BP15" s="17">
        <v>100</v>
      </c>
      <c r="BQ15" s="7">
        <f t="shared" si="22"/>
        <v>208</v>
      </c>
      <c r="BR15" s="8">
        <f t="shared" si="23"/>
        <v>48164.480000000003</v>
      </c>
      <c r="BS15" s="17"/>
      <c r="BT15" s="7">
        <f t="shared" si="24"/>
        <v>0</v>
      </c>
      <c r="BU15" s="8">
        <f t="shared" si="25"/>
        <v>0</v>
      </c>
      <c r="BV15" s="17">
        <v>30</v>
      </c>
      <c r="BW15" s="7">
        <f t="shared" si="26"/>
        <v>62</v>
      </c>
      <c r="BX15" s="8">
        <f t="shared" si="27"/>
        <v>14356.72</v>
      </c>
      <c r="BY15" s="17"/>
      <c r="BZ15" s="7">
        <f t="shared" si="28"/>
        <v>0</v>
      </c>
      <c r="CA15" s="9">
        <f t="shared" si="29"/>
        <v>0</v>
      </c>
      <c r="CB15" s="17"/>
      <c r="CC15" s="7">
        <f t="shared" si="30"/>
        <v>0</v>
      </c>
      <c r="CD15" s="9">
        <f t="shared" si="31"/>
        <v>0</v>
      </c>
      <c r="CE15" s="17"/>
      <c r="CF15" s="7">
        <f t="shared" si="32"/>
        <v>0</v>
      </c>
      <c r="CG15" s="9">
        <f t="shared" si="33"/>
        <v>0</v>
      </c>
      <c r="CH15" s="19"/>
      <c r="CI15" s="19">
        <f t="shared" si="34"/>
        <v>0</v>
      </c>
      <c r="CJ15" s="9">
        <f t="shared" si="35"/>
        <v>0</v>
      </c>
      <c r="CK15" s="19"/>
      <c r="CL15" s="19">
        <f t="shared" si="36"/>
        <v>0</v>
      </c>
      <c r="CM15" s="9">
        <f t="shared" si="37"/>
        <v>0</v>
      </c>
      <c r="CN15" s="19"/>
      <c r="CO15" s="19">
        <f t="shared" si="38"/>
        <v>0</v>
      </c>
      <c r="CP15" s="9">
        <f t="shared" si="39"/>
        <v>0</v>
      </c>
      <c r="CQ15" s="19"/>
      <c r="CR15" s="19">
        <f t="shared" si="40"/>
        <v>0</v>
      </c>
      <c r="CS15" s="9">
        <f t="shared" si="41"/>
        <v>0</v>
      </c>
      <c r="CT15" s="10">
        <v>1036</v>
      </c>
    </row>
    <row r="16" spans="1:98" ht="26.4">
      <c r="A16" s="53">
        <v>16</v>
      </c>
      <c r="B16" s="53" t="s">
        <v>78</v>
      </c>
      <c r="C16" s="67"/>
      <c r="D16" s="20" t="s">
        <v>197</v>
      </c>
      <c r="E16" s="27">
        <v>44291021</v>
      </c>
      <c r="F16" s="20" t="s">
        <v>198</v>
      </c>
      <c r="G16" s="11" t="s">
        <v>207</v>
      </c>
      <c r="H16" s="11">
        <v>8364</v>
      </c>
      <c r="I16" s="24">
        <v>622</v>
      </c>
      <c r="J16" s="72"/>
      <c r="K16" s="72"/>
      <c r="L16" s="76"/>
      <c r="M16" s="74"/>
      <c r="N16" s="28" t="s">
        <v>200</v>
      </c>
      <c r="O16" s="50" t="s">
        <v>201</v>
      </c>
      <c r="P16" s="48" t="s">
        <v>202</v>
      </c>
      <c r="Q16" s="52" t="s">
        <v>203</v>
      </c>
      <c r="R16" s="48" t="s">
        <v>204</v>
      </c>
      <c r="S16" s="48" t="s">
        <v>205</v>
      </c>
      <c r="T16" s="48" t="s">
        <v>71</v>
      </c>
      <c r="U16" s="52">
        <v>1334179</v>
      </c>
      <c r="V16" s="51" t="s">
        <v>206</v>
      </c>
      <c r="W16" s="84"/>
      <c r="X16" s="48" t="s">
        <v>74</v>
      </c>
      <c r="Y16" s="84"/>
      <c r="Z16" s="57">
        <v>0.1</v>
      </c>
      <c r="AA16" s="82"/>
      <c r="AB16" s="48" t="s">
        <v>76</v>
      </c>
      <c r="AC16" s="58">
        <v>47657</v>
      </c>
      <c r="AD16" s="48">
        <v>1</v>
      </c>
      <c r="AE16" s="81"/>
      <c r="AF16" s="74"/>
      <c r="AG16" s="81"/>
      <c r="AH16" s="22">
        <v>578.46</v>
      </c>
      <c r="AI16" s="17">
        <v>700</v>
      </c>
      <c r="AJ16" s="7">
        <f t="shared" si="0"/>
        <v>1458</v>
      </c>
      <c r="AK16" s="8">
        <f t="shared" si="1"/>
        <v>843394.68</v>
      </c>
      <c r="AL16" s="17">
        <v>30</v>
      </c>
      <c r="AM16" s="7">
        <f t="shared" si="2"/>
        <v>62</v>
      </c>
      <c r="AN16" s="8">
        <f t="shared" si="3"/>
        <v>35864.520000000004</v>
      </c>
      <c r="AO16" s="17"/>
      <c r="AP16" s="7">
        <f t="shared" si="4"/>
        <v>0</v>
      </c>
      <c r="AQ16" s="8">
        <f t="shared" si="5"/>
        <v>0</v>
      </c>
      <c r="AR16" s="17">
        <v>1000</v>
      </c>
      <c r="AS16" s="7">
        <f t="shared" si="6"/>
        <v>2083</v>
      </c>
      <c r="AT16" s="8">
        <f t="shared" si="7"/>
        <v>1204932.1800000002</v>
      </c>
      <c r="AU16" s="17">
        <v>300</v>
      </c>
      <c r="AV16" s="7">
        <f t="shared" si="8"/>
        <v>625</v>
      </c>
      <c r="AW16" s="8">
        <f t="shared" si="9"/>
        <v>361537.5</v>
      </c>
      <c r="AX16" s="7">
        <v>150</v>
      </c>
      <c r="AY16" s="7">
        <f t="shared" si="10"/>
        <v>312</v>
      </c>
      <c r="AZ16" s="8">
        <f t="shared" si="11"/>
        <v>180479.52000000002</v>
      </c>
      <c r="BA16" s="17">
        <v>180</v>
      </c>
      <c r="BB16" s="7">
        <f t="shared" si="12"/>
        <v>375</v>
      </c>
      <c r="BC16" s="8">
        <f t="shared" si="13"/>
        <v>216922.5</v>
      </c>
      <c r="BD16" s="17">
        <v>50</v>
      </c>
      <c r="BE16" s="7">
        <f t="shared" si="14"/>
        <v>104</v>
      </c>
      <c r="BF16" s="8">
        <f t="shared" si="15"/>
        <v>60159.840000000004</v>
      </c>
      <c r="BG16" s="17">
        <v>50</v>
      </c>
      <c r="BH16" s="7">
        <f t="shared" si="16"/>
        <v>104</v>
      </c>
      <c r="BI16" s="8">
        <f t="shared" si="17"/>
        <v>60159.840000000004</v>
      </c>
      <c r="BJ16" s="17">
        <v>500</v>
      </c>
      <c r="BK16" s="7">
        <f t="shared" si="18"/>
        <v>1041</v>
      </c>
      <c r="BL16" s="8">
        <f t="shared" si="19"/>
        <v>602176.86</v>
      </c>
      <c r="BM16" s="17"/>
      <c r="BN16" s="7">
        <f t="shared" si="20"/>
        <v>0</v>
      </c>
      <c r="BO16" s="8">
        <f t="shared" si="21"/>
        <v>0</v>
      </c>
      <c r="BP16" s="17">
        <v>100</v>
      </c>
      <c r="BQ16" s="7">
        <f t="shared" si="22"/>
        <v>208</v>
      </c>
      <c r="BR16" s="8">
        <f t="shared" si="23"/>
        <v>120319.68000000001</v>
      </c>
      <c r="BS16" s="17"/>
      <c r="BT16" s="7">
        <f t="shared" si="24"/>
        <v>0</v>
      </c>
      <c r="BU16" s="8">
        <f t="shared" si="25"/>
        <v>0</v>
      </c>
      <c r="BV16" s="17">
        <v>30</v>
      </c>
      <c r="BW16" s="7">
        <f t="shared" si="26"/>
        <v>62</v>
      </c>
      <c r="BX16" s="8">
        <f t="shared" si="27"/>
        <v>35864.520000000004</v>
      </c>
      <c r="BY16" s="17"/>
      <c r="BZ16" s="7">
        <f t="shared" si="28"/>
        <v>0</v>
      </c>
      <c r="CA16" s="9">
        <f t="shared" si="29"/>
        <v>0</v>
      </c>
      <c r="CB16" s="17"/>
      <c r="CC16" s="7">
        <f t="shared" si="30"/>
        <v>0</v>
      </c>
      <c r="CD16" s="9">
        <f t="shared" si="31"/>
        <v>0</v>
      </c>
      <c r="CE16" s="17"/>
      <c r="CF16" s="7">
        <f t="shared" si="32"/>
        <v>0</v>
      </c>
      <c r="CG16" s="9">
        <f t="shared" si="33"/>
        <v>0</v>
      </c>
      <c r="CH16" s="19"/>
      <c r="CI16" s="19">
        <f t="shared" si="34"/>
        <v>0</v>
      </c>
      <c r="CJ16" s="9">
        <f t="shared" si="35"/>
        <v>0</v>
      </c>
      <c r="CK16" s="19"/>
      <c r="CL16" s="19">
        <f t="shared" si="36"/>
        <v>0</v>
      </c>
      <c r="CM16" s="9">
        <f t="shared" si="37"/>
        <v>0</v>
      </c>
      <c r="CN16" s="19"/>
      <c r="CO16" s="19">
        <f t="shared" si="38"/>
        <v>0</v>
      </c>
      <c r="CP16" s="9">
        <f t="shared" si="39"/>
        <v>0</v>
      </c>
      <c r="CQ16" s="19"/>
      <c r="CR16" s="19">
        <f t="shared" si="40"/>
        <v>0</v>
      </c>
      <c r="CS16" s="9">
        <f t="shared" si="41"/>
        <v>0</v>
      </c>
      <c r="CT16" s="10">
        <v>1930</v>
      </c>
    </row>
    <row r="17" spans="1:98" ht="26.4">
      <c r="A17" s="53">
        <v>16</v>
      </c>
      <c r="B17" s="53" t="s">
        <v>208</v>
      </c>
      <c r="C17" s="67"/>
      <c r="D17" s="20" t="s">
        <v>197</v>
      </c>
      <c r="E17" s="27">
        <v>44291033</v>
      </c>
      <c r="F17" s="20" t="s">
        <v>198</v>
      </c>
      <c r="G17" s="11" t="s">
        <v>209</v>
      </c>
      <c r="H17" s="11">
        <v>25314</v>
      </c>
      <c r="I17" s="24">
        <v>1493</v>
      </c>
      <c r="J17" s="72"/>
      <c r="K17" s="72"/>
      <c r="L17" s="76"/>
      <c r="M17" s="74"/>
      <c r="N17" s="28" t="s">
        <v>200</v>
      </c>
      <c r="O17" s="50" t="s">
        <v>201</v>
      </c>
      <c r="P17" s="48" t="s">
        <v>202</v>
      </c>
      <c r="Q17" s="52" t="s">
        <v>203</v>
      </c>
      <c r="R17" s="48" t="s">
        <v>204</v>
      </c>
      <c r="S17" s="48" t="s">
        <v>205</v>
      </c>
      <c r="T17" s="48" t="s">
        <v>71</v>
      </c>
      <c r="U17" s="52">
        <v>1374315</v>
      </c>
      <c r="V17" s="51" t="s">
        <v>206</v>
      </c>
      <c r="W17" s="84"/>
      <c r="X17" s="48" t="s">
        <v>74</v>
      </c>
      <c r="Y17" s="84"/>
      <c r="Z17" s="57">
        <v>0.1</v>
      </c>
      <c r="AA17" s="82"/>
      <c r="AB17" s="48" t="s">
        <v>76</v>
      </c>
      <c r="AC17" s="58">
        <v>47657</v>
      </c>
      <c r="AD17" s="48">
        <v>1</v>
      </c>
      <c r="AE17" s="81"/>
      <c r="AF17" s="74"/>
      <c r="AG17" s="81"/>
      <c r="AH17" s="22">
        <v>1388.47</v>
      </c>
      <c r="AI17" s="17"/>
      <c r="AJ17" s="7">
        <f t="shared" si="0"/>
        <v>0</v>
      </c>
      <c r="AK17" s="8">
        <f t="shared" si="1"/>
        <v>0</v>
      </c>
      <c r="AL17" s="17">
        <v>450</v>
      </c>
      <c r="AM17" s="7">
        <f t="shared" si="2"/>
        <v>937</v>
      </c>
      <c r="AN17" s="8">
        <f t="shared" si="3"/>
        <v>1300996.3900000001</v>
      </c>
      <c r="AO17" s="17">
        <v>150</v>
      </c>
      <c r="AP17" s="7">
        <f t="shared" si="4"/>
        <v>312</v>
      </c>
      <c r="AQ17" s="8">
        <f t="shared" si="5"/>
        <v>433202.64</v>
      </c>
      <c r="AR17" s="17">
        <v>250</v>
      </c>
      <c r="AS17" s="7">
        <f t="shared" si="6"/>
        <v>520</v>
      </c>
      <c r="AT17" s="8">
        <f t="shared" si="7"/>
        <v>722004.4</v>
      </c>
      <c r="AU17" s="17">
        <v>1000</v>
      </c>
      <c r="AV17" s="7">
        <f t="shared" si="8"/>
        <v>2083</v>
      </c>
      <c r="AW17" s="8">
        <f t="shared" si="9"/>
        <v>2892183.0100000002</v>
      </c>
      <c r="AX17" s="7">
        <v>600</v>
      </c>
      <c r="AY17" s="7">
        <f t="shared" si="10"/>
        <v>1250</v>
      </c>
      <c r="AZ17" s="8">
        <f t="shared" si="11"/>
        <v>1735587.5</v>
      </c>
      <c r="BA17" s="17"/>
      <c r="BB17" s="7">
        <f t="shared" si="12"/>
        <v>0</v>
      </c>
      <c r="BC17" s="8">
        <f t="shared" si="13"/>
        <v>0</v>
      </c>
      <c r="BD17" s="17">
        <v>250</v>
      </c>
      <c r="BE17" s="7">
        <f t="shared" si="14"/>
        <v>520</v>
      </c>
      <c r="BF17" s="8">
        <f t="shared" si="15"/>
        <v>722004.4</v>
      </c>
      <c r="BG17" s="17">
        <v>1000</v>
      </c>
      <c r="BH17" s="7">
        <f t="shared" si="16"/>
        <v>2083</v>
      </c>
      <c r="BI17" s="8">
        <f t="shared" si="17"/>
        <v>2892183.0100000002</v>
      </c>
      <c r="BJ17" s="17"/>
      <c r="BK17" s="7">
        <f t="shared" si="18"/>
        <v>0</v>
      </c>
      <c r="BL17" s="8">
        <f t="shared" si="19"/>
        <v>0</v>
      </c>
      <c r="BM17" s="17">
        <v>1000</v>
      </c>
      <c r="BN17" s="7">
        <f t="shared" si="20"/>
        <v>2083</v>
      </c>
      <c r="BO17" s="8">
        <f t="shared" si="21"/>
        <v>2892183.0100000002</v>
      </c>
      <c r="BP17" s="17">
        <v>1500</v>
      </c>
      <c r="BQ17" s="7">
        <f t="shared" si="22"/>
        <v>3125</v>
      </c>
      <c r="BR17" s="8">
        <f t="shared" si="23"/>
        <v>4338968.75</v>
      </c>
      <c r="BS17" s="17">
        <v>200</v>
      </c>
      <c r="BT17" s="7">
        <f t="shared" si="24"/>
        <v>416</v>
      </c>
      <c r="BU17" s="8">
        <f t="shared" si="25"/>
        <v>577603.52</v>
      </c>
      <c r="BV17" s="17">
        <v>350</v>
      </c>
      <c r="BW17" s="7">
        <f t="shared" si="26"/>
        <v>729</v>
      </c>
      <c r="BX17" s="8">
        <f t="shared" si="27"/>
        <v>1012194.63</v>
      </c>
      <c r="BY17" s="17">
        <v>2000</v>
      </c>
      <c r="BZ17" s="7">
        <f t="shared" si="28"/>
        <v>4166</v>
      </c>
      <c r="CA17" s="9">
        <f t="shared" si="29"/>
        <v>5784366.0200000005</v>
      </c>
      <c r="CB17" s="17">
        <v>250</v>
      </c>
      <c r="CC17" s="7">
        <f t="shared" si="30"/>
        <v>520</v>
      </c>
      <c r="CD17" s="9">
        <f t="shared" si="31"/>
        <v>722004.4</v>
      </c>
      <c r="CE17" s="17">
        <v>350</v>
      </c>
      <c r="CF17" s="7">
        <f t="shared" si="32"/>
        <v>729</v>
      </c>
      <c r="CG17" s="9">
        <f t="shared" si="33"/>
        <v>1012194.63</v>
      </c>
      <c r="CH17" s="19"/>
      <c r="CI17" s="19">
        <f t="shared" si="34"/>
        <v>0</v>
      </c>
      <c r="CJ17" s="9">
        <f t="shared" si="35"/>
        <v>0</v>
      </c>
      <c r="CK17" s="19"/>
      <c r="CL17" s="19">
        <f t="shared" si="36"/>
        <v>0</v>
      </c>
      <c r="CM17" s="9">
        <f t="shared" si="37"/>
        <v>0</v>
      </c>
      <c r="CN17" s="19"/>
      <c r="CO17" s="19">
        <f t="shared" si="38"/>
        <v>0</v>
      </c>
      <c r="CP17" s="9">
        <f t="shared" si="39"/>
        <v>0</v>
      </c>
      <c r="CQ17" s="19"/>
      <c r="CR17" s="19">
        <f t="shared" si="40"/>
        <v>0</v>
      </c>
      <c r="CS17" s="9">
        <f t="shared" si="41"/>
        <v>0</v>
      </c>
      <c r="CT17" s="10">
        <v>5841</v>
      </c>
    </row>
    <row r="18" spans="1:98" ht="26.4">
      <c r="A18" s="53">
        <v>17</v>
      </c>
      <c r="B18" s="53" t="s">
        <v>60</v>
      </c>
      <c r="C18" s="53" t="s">
        <v>210</v>
      </c>
      <c r="D18" s="20" t="s">
        <v>211</v>
      </c>
      <c r="E18" s="27">
        <v>41275013</v>
      </c>
      <c r="F18" s="20" t="s">
        <v>212</v>
      </c>
      <c r="G18" s="11" t="s">
        <v>213</v>
      </c>
      <c r="H18" s="11">
        <v>473</v>
      </c>
      <c r="I18" s="24">
        <v>1423.4</v>
      </c>
      <c r="J18" s="72"/>
      <c r="K18" s="72"/>
      <c r="L18" s="76"/>
      <c r="M18" s="74"/>
      <c r="N18" s="28" t="s">
        <v>200</v>
      </c>
      <c r="O18" s="50" t="s">
        <v>201</v>
      </c>
      <c r="P18" s="48" t="s">
        <v>202</v>
      </c>
      <c r="Q18" s="52" t="s">
        <v>203</v>
      </c>
      <c r="R18" s="48" t="s">
        <v>204</v>
      </c>
      <c r="S18" s="48" t="s">
        <v>205</v>
      </c>
      <c r="T18" s="48" t="s">
        <v>71</v>
      </c>
      <c r="U18" s="52">
        <v>1272508</v>
      </c>
      <c r="V18" s="51" t="s">
        <v>214</v>
      </c>
      <c r="W18" s="84"/>
      <c r="X18" s="48" t="s">
        <v>74</v>
      </c>
      <c r="Y18" s="84"/>
      <c r="Z18" s="57">
        <v>0.1</v>
      </c>
      <c r="AA18" s="82"/>
      <c r="AB18" s="48" t="s">
        <v>76</v>
      </c>
      <c r="AC18" s="58">
        <v>45893</v>
      </c>
      <c r="AD18" s="48">
        <v>1</v>
      </c>
      <c r="AE18" s="81"/>
      <c r="AF18" s="74"/>
      <c r="AG18" s="81"/>
      <c r="AH18" s="22">
        <v>1423.4</v>
      </c>
      <c r="AI18" s="17"/>
      <c r="AJ18" s="7">
        <f t="shared" si="0"/>
        <v>0</v>
      </c>
      <c r="AK18" s="8">
        <f t="shared" si="1"/>
        <v>0</v>
      </c>
      <c r="AL18" s="17"/>
      <c r="AM18" s="7">
        <f t="shared" si="2"/>
        <v>0</v>
      </c>
      <c r="AN18" s="8">
        <f t="shared" si="3"/>
        <v>0</v>
      </c>
      <c r="AO18" s="17"/>
      <c r="AP18" s="7">
        <f t="shared" si="4"/>
        <v>0</v>
      </c>
      <c r="AQ18" s="8">
        <f t="shared" si="5"/>
        <v>0</v>
      </c>
      <c r="AR18" s="17">
        <v>20</v>
      </c>
      <c r="AS18" s="7">
        <f t="shared" si="6"/>
        <v>41</v>
      </c>
      <c r="AT18" s="8">
        <f t="shared" si="7"/>
        <v>58359.4</v>
      </c>
      <c r="AU18" s="17">
        <v>20</v>
      </c>
      <c r="AV18" s="7">
        <f t="shared" si="8"/>
        <v>41</v>
      </c>
      <c r="AW18" s="8">
        <f t="shared" si="9"/>
        <v>58359.4</v>
      </c>
      <c r="AX18" s="7">
        <v>20</v>
      </c>
      <c r="AY18" s="7">
        <f t="shared" si="10"/>
        <v>41</v>
      </c>
      <c r="AZ18" s="8">
        <f t="shared" si="11"/>
        <v>58359.4</v>
      </c>
      <c r="BA18" s="17"/>
      <c r="BB18" s="7">
        <f t="shared" si="12"/>
        <v>0</v>
      </c>
      <c r="BC18" s="8">
        <f t="shared" si="13"/>
        <v>0</v>
      </c>
      <c r="BD18" s="17">
        <v>12</v>
      </c>
      <c r="BE18" s="7">
        <f t="shared" si="14"/>
        <v>25</v>
      </c>
      <c r="BF18" s="8">
        <f t="shared" si="15"/>
        <v>35585</v>
      </c>
      <c r="BG18" s="17"/>
      <c r="BH18" s="7">
        <f t="shared" si="16"/>
        <v>0</v>
      </c>
      <c r="BI18" s="8">
        <f t="shared" si="17"/>
        <v>0</v>
      </c>
      <c r="BJ18" s="17">
        <v>12</v>
      </c>
      <c r="BK18" s="7">
        <f t="shared" si="18"/>
        <v>25</v>
      </c>
      <c r="BL18" s="8">
        <f t="shared" si="19"/>
        <v>35585</v>
      </c>
      <c r="BM18" s="17">
        <v>12</v>
      </c>
      <c r="BN18" s="7">
        <f t="shared" si="20"/>
        <v>25</v>
      </c>
      <c r="BO18" s="8">
        <f t="shared" si="21"/>
        <v>35585</v>
      </c>
      <c r="BP18" s="17">
        <v>12</v>
      </c>
      <c r="BQ18" s="7">
        <f t="shared" si="22"/>
        <v>25</v>
      </c>
      <c r="BR18" s="8">
        <f t="shared" si="23"/>
        <v>35585</v>
      </c>
      <c r="BS18" s="17">
        <v>12</v>
      </c>
      <c r="BT18" s="7">
        <f t="shared" si="24"/>
        <v>25</v>
      </c>
      <c r="BU18" s="8">
        <f t="shared" si="25"/>
        <v>35585</v>
      </c>
      <c r="BV18" s="17">
        <v>12</v>
      </c>
      <c r="BW18" s="7">
        <f t="shared" si="26"/>
        <v>25</v>
      </c>
      <c r="BX18" s="8">
        <f t="shared" si="27"/>
        <v>35585</v>
      </c>
      <c r="BY18" s="17">
        <v>20</v>
      </c>
      <c r="BZ18" s="7">
        <f t="shared" si="28"/>
        <v>41</v>
      </c>
      <c r="CA18" s="9">
        <f t="shared" si="29"/>
        <v>58359.4</v>
      </c>
      <c r="CB18" s="17">
        <v>12</v>
      </c>
      <c r="CC18" s="7">
        <f t="shared" si="30"/>
        <v>25</v>
      </c>
      <c r="CD18" s="9">
        <f t="shared" si="31"/>
        <v>35585</v>
      </c>
      <c r="CE18" s="17">
        <v>12</v>
      </c>
      <c r="CF18" s="7">
        <f t="shared" si="32"/>
        <v>25</v>
      </c>
      <c r="CG18" s="9">
        <f t="shared" si="33"/>
        <v>35585</v>
      </c>
      <c r="CH18" s="19"/>
      <c r="CI18" s="19">
        <f t="shared" si="34"/>
        <v>0</v>
      </c>
      <c r="CJ18" s="9">
        <f t="shared" si="35"/>
        <v>0</v>
      </c>
      <c r="CK18" s="19"/>
      <c r="CL18" s="19">
        <f t="shared" si="36"/>
        <v>0</v>
      </c>
      <c r="CM18" s="9">
        <f t="shared" si="37"/>
        <v>0</v>
      </c>
      <c r="CN18" s="19"/>
      <c r="CO18" s="19">
        <f t="shared" si="38"/>
        <v>0</v>
      </c>
      <c r="CP18" s="9">
        <f t="shared" si="39"/>
        <v>0</v>
      </c>
      <c r="CQ18" s="19"/>
      <c r="CR18" s="19">
        <f t="shared" si="40"/>
        <v>0</v>
      </c>
      <c r="CS18" s="9">
        <f t="shared" si="41"/>
        <v>0</v>
      </c>
      <c r="CT18" s="10">
        <v>109</v>
      </c>
    </row>
    <row r="19" spans="1:98" ht="26.4">
      <c r="A19" s="53">
        <v>17</v>
      </c>
      <c r="B19" s="53" t="s">
        <v>78</v>
      </c>
      <c r="C19" s="61"/>
      <c r="D19" s="20" t="s">
        <v>211</v>
      </c>
      <c r="E19" s="27">
        <v>41275025</v>
      </c>
      <c r="F19" s="20" t="s">
        <v>212</v>
      </c>
      <c r="G19" s="11" t="s">
        <v>215</v>
      </c>
      <c r="H19" s="11">
        <v>114</v>
      </c>
      <c r="I19" s="24">
        <v>5693.6</v>
      </c>
      <c r="J19" s="72"/>
      <c r="K19" s="72"/>
      <c r="L19" s="76"/>
      <c r="M19" s="74"/>
      <c r="N19" s="28" t="s">
        <v>200</v>
      </c>
      <c r="O19" s="50" t="s">
        <v>201</v>
      </c>
      <c r="P19" s="48" t="s">
        <v>202</v>
      </c>
      <c r="Q19" s="52" t="s">
        <v>203</v>
      </c>
      <c r="R19" s="48" t="s">
        <v>204</v>
      </c>
      <c r="S19" s="48" t="s">
        <v>205</v>
      </c>
      <c r="T19" s="48" t="s">
        <v>71</v>
      </c>
      <c r="U19" s="52">
        <v>1272509</v>
      </c>
      <c r="V19" s="51" t="s">
        <v>214</v>
      </c>
      <c r="W19" s="84"/>
      <c r="X19" s="48" t="s">
        <v>74</v>
      </c>
      <c r="Y19" s="84"/>
      <c r="Z19" s="57">
        <v>0.1</v>
      </c>
      <c r="AA19" s="82"/>
      <c r="AB19" s="48" t="s">
        <v>76</v>
      </c>
      <c r="AC19" s="58">
        <v>45893</v>
      </c>
      <c r="AD19" s="48">
        <v>1</v>
      </c>
      <c r="AE19" s="81"/>
      <c r="AF19" s="74"/>
      <c r="AG19" s="81"/>
      <c r="AH19" s="22">
        <v>5693.6</v>
      </c>
      <c r="AI19" s="17"/>
      <c r="AJ19" s="7">
        <f t="shared" si="0"/>
        <v>0</v>
      </c>
      <c r="AK19" s="8">
        <f t="shared" si="1"/>
        <v>0</v>
      </c>
      <c r="AL19" s="17"/>
      <c r="AM19" s="7">
        <f t="shared" si="2"/>
        <v>0</v>
      </c>
      <c r="AN19" s="8">
        <f t="shared" si="3"/>
        <v>0</v>
      </c>
      <c r="AO19" s="17"/>
      <c r="AP19" s="7">
        <f t="shared" si="4"/>
        <v>0</v>
      </c>
      <c r="AQ19" s="8">
        <f t="shared" si="5"/>
        <v>0</v>
      </c>
      <c r="AR19" s="17">
        <v>5</v>
      </c>
      <c r="AS19" s="7">
        <f t="shared" si="6"/>
        <v>10</v>
      </c>
      <c r="AT19" s="8">
        <f t="shared" si="7"/>
        <v>56936</v>
      </c>
      <c r="AU19" s="17">
        <v>5</v>
      </c>
      <c r="AV19" s="7">
        <f t="shared" si="8"/>
        <v>10</v>
      </c>
      <c r="AW19" s="8">
        <f t="shared" si="9"/>
        <v>56936</v>
      </c>
      <c r="AX19" s="7">
        <v>5</v>
      </c>
      <c r="AY19" s="7">
        <f t="shared" si="10"/>
        <v>10</v>
      </c>
      <c r="AZ19" s="8">
        <f t="shared" si="11"/>
        <v>56936</v>
      </c>
      <c r="BA19" s="17"/>
      <c r="BB19" s="7">
        <f t="shared" si="12"/>
        <v>0</v>
      </c>
      <c r="BC19" s="8">
        <f t="shared" si="13"/>
        <v>0</v>
      </c>
      <c r="BD19" s="17">
        <v>3</v>
      </c>
      <c r="BE19" s="7">
        <f t="shared" si="14"/>
        <v>6</v>
      </c>
      <c r="BF19" s="8">
        <f t="shared" si="15"/>
        <v>34161.600000000006</v>
      </c>
      <c r="BG19" s="17"/>
      <c r="BH19" s="7">
        <f t="shared" si="16"/>
        <v>0</v>
      </c>
      <c r="BI19" s="8">
        <f t="shared" si="17"/>
        <v>0</v>
      </c>
      <c r="BJ19" s="17">
        <v>3</v>
      </c>
      <c r="BK19" s="7">
        <f t="shared" si="18"/>
        <v>6</v>
      </c>
      <c r="BL19" s="8">
        <f t="shared" si="19"/>
        <v>34161.600000000006</v>
      </c>
      <c r="BM19" s="17">
        <v>3</v>
      </c>
      <c r="BN19" s="7">
        <f t="shared" si="20"/>
        <v>6</v>
      </c>
      <c r="BO19" s="8">
        <f t="shared" si="21"/>
        <v>34161.600000000006</v>
      </c>
      <c r="BP19" s="17">
        <v>3</v>
      </c>
      <c r="BQ19" s="7">
        <f t="shared" si="22"/>
        <v>6</v>
      </c>
      <c r="BR19" s="8">
        <f t="shared" si="23"/>
        <v>34161.600000000006</v>
      </c>
      <c r="BS19" s="17">
        <v>3</v>
      </c>
      <c r="BT19" s="7">
        <f t="shared" si="24"/>
        <v>6</v>
      </c>
      <c r="BU19" s="8">
        <f t="shared" si="25"/>
        <v>34161.600000000006</v>
      </c>
      <c r="BV19" s="17">
        <v>3</v>
      </c>
      <c r="BW19" s="7">
        <f t="shared" si="26"/>
        <v>6</v>
      </c>
      <c r="BX19" s="8">
        <f t="shared" si="27"/>
        <v>34161.600000000006</v>
      </c>
      <c r="BY19" s="17">
        <v>5</v>
      </c>
      <c r="BZ19" s="7">
        <f t="shared" si="28"/>
        <v>10</v>
      </c>
      <c r="CA19" s="9">
        <f t="shared" si="29"/>
        <v>56936</v>
      </c>
      <c r="CB19" s="17">
        <v>3</v>
      </c>
      <c r="CC19" s="7">
        <f t="shared" si="30"/>
        <v>6</v>
      </c>
      <c r="CD19" s="9">
        <f t="shared" si="31"/>
        <v>34161.600000000006</v>
      </c>
      <c r="CE19" s="17">
        <v>3</v>
      </c>
      <c r="CF19" s="7">
        <f t="shared" si="32"/>
        <v>6</v>
      </c>
      <c r="CG19" s="9">
        <f t="shared" si="33"/>
        <v>34161.600000000006</v>
      </c>
      <c r="CH19" s="19"/>
      <c r="CI19" s="19">
        <f t="shared" si="34"/>
        <v>0</v>
      </c>
      <c r="CJ19" s="9">
        <f t="shared" si="35"/>
        <v>0</v>
      </c>
      <c r="CK19" s="19"/>
      <c r="CL19" s="19">
        <f t="shared" si="36"/>
        <v>0</v>
      </c>
      <c r="CM19" s="9">
        <f t="shared" si="37"/>
        <v>0</v>
      </c>
      <c r="CN19" s="19"/>
      <c r="CO19" s="19">
        <f t="shared" si="38"/>
        <v>0</v>
      </c>
      <c r="CP19" s="9">
        <f t="shared" si="39"/>
        <v>0</v>
      </c>
      <c r="CQ19" s="19"/>
      <c r="CR19" s="19">
        <f t="shared" si="40"/>
        <v>0</v>
      </c>
      <c r="CS19" s="9">
        <f t="shared" si="41"/>
        <v>0</v>
      </c>
      <c r="CT19" s="10">
        <v>26</v>
      </c>
    </row>
    <row r="20" spans="1:98" ht="26.4">
      <c r="A20" s="53">
        <v>18</v>
      </c>
      <c r="B20" s="53" t="s">
        <v>60</v>
      </c>
      <c r="C20" s="67" t="s">
        <v>216</v>
      </c>
      <c r="D20" s="20" t="s">
        <v>217</v>
      </c>
      <c r="E20" s="27">
        <v>45488018</v>
      </c>
      <c r="F20" s="20" t="s">
        <v>218</v>
      </c>
      <c r="G20" s="11" t="s">
        <v>219</v>
      </c>
      <c r="H20" s="11">
        <v>1150</v>
      </c>
      <c r="I20" s="24">
        <v>755</v>
      </c>
      <c r="J20" s="15">
        <v>755</v>
      </c>
      <c r="K20" s="54">
        <v>868250</v>
      </c>
      <c r="L20" s="68">
        <f>K20+K21+K22</f>
        <v>2598710</v>
      </c>
      <c r="M20" s="42">
        <v>54.249000000000002</v>
      </c>
      <c r="N20" s="50" t="s">
        <v>220</v>
      </c>
      <c r="O20" s="50" t="s">
        <v>221</v>
      </c>
      <c r="P20" s="48" t="s">
        <v>222</v>
      </c>
      <c r="Q20" s="52" t="s">
        <v>223</v>
      </c>
      <c r="R20" s="48" t="s">
        <v>224</v>
      </c>
      <c r="S20" s="48" t="s">
        <v>225</v>
      </c>
      <c r="T20" s="48" t="s">
        <v>71</v>
      </c>
      <c r="U20" s="52">
        <v>7100351</v>
      </c>
      <c r="V20" s="51" t="s">
        <v>226</v>
      </c>
      <c r="W20" s="56">
        <v>755</v>
      </c>
      <c r="X20" s="48" t="s">
        <v>60</v>
      </c>
      <c r="Y20" s="56">
        <v>1815.44</v>
      </c>
      <c r="Z20" s="57">
        <v>0.1</v>
      </c>
      <c r="AA20" s="52" t="s">
        <v>227</v>
      </c>
      <c r="AB20" s="48" t="s">
        <v>76</v>
      </c>
      <c r="AC20" s="58">
        <v>46664</v>
      </c>
      <c r="AD20" s="48">
        <v>1</v>
      </c>
      <c r="AE20" s="48"/>
      <c r="AF20" s="42">
        <v>0</v>
      </c>
      <c r="AG20" s="48"/>
      <c r="AH20" s="22">
        <v>755</v>
      </c>
      <c r="AI20" s="17"/>
      <c r="AJ20" s="7">
        <f t="shared" si="0"/>
        <v>0</v>
      </c>
      <c r="AK20" s="8">
        <f t="shared" si="1"/>
        <v>0</v>
      </c>
      <c r="AL20" s="17"/>
      <c r="AM20" s="7">
        <f t="shared" si="2"/>
        <v>0</v>
      </c>
      <c r="AN20" s="8">
        <f t="shared" si="3"/>
        <v>0</v>
      </c>
      <c r="AO20" s="17"/>
      <c r="AP20" s="7">
        <f t="shared" si="4"/>
        <v>0</v>
      </c>
      <c r="AQ20" s="8">
        <f t="shared" si="5"/>
        <v>0</v>
      </c>
      <c r="AR20" s="17"/>
      <c r="AS20" s="7">
        <f t="shared" si="6"/>
        <v>0</v>
      </c>
      <c r="AT20" s="8">
        <f t="shared" si="7"/>
        <v>0</v>
      </c>
      <c r="AU20" s="17"/>
      <c r="AV20" s="7">
        <f t="shared" si="8"/>
        <v>0</v>
      </c>
      <c r="AW20" s="8">
        <f t="shared" si="9"/>
        <v>0</v>
      </c>
      <c r="AX20" s="7"/>
      <c r="AY20" s="7">
        <f t="shared" si="10"/>
        <v>0</v>
      </c>
      <c r="AZ20" s="8">
        <f t="shared" si="11"/>
        <v>0</v>
      </c>
      <c r="BA20" s="17"/>
      <c r="BB20" s="7">
        <f t="shared" si="12"/>
        <v>0</v>
      </c>
      <c r="BC20" s="8">
        <f t="shared" si="13"/>
        <v>0</v>
      </c>
      <c r="BD20" s="17"/>
      <c r="BE20" s="7">
        <f t="shared" si="14"/>
        <v>0</v>
      </c>
      <c r="BF20" s="8">
        <f t="shared" si="15"/>
        <v>0</v>
      </c>
      <c r="BG20" s="17"/>
      <c r="BH20" s="7">
        <f t="shared" si="16"/>
        <v>0</v>
      </c>
      <c r="BI20" s="8">
        <f t="shared" si="17"/>
        <v>0</v>
      </c>
      <c r="BJ20" s="17"/>
      <c r="BK20" s="7">
        <f t="shared" si="18"/>
        <v>0</v>
      </c>
      <c r="BL20" s="8">
        <f t="shared" si="19"/>
        <v>0</v>
      </c>
      <c r="BM20" s="17"/>
      <c r="BN20" s="7">
        <f t="shared" si="20"/>
        <v>0</v>
      </c>
      <c r="BO20" s="8">
        <f t="shared" si="21"/>
        <v>0</v>
      </c>
      <c r="BP20" s="17">
        <v>180</v>
      </c>
      <c r="BQ20" s="7">
        <f t="shared" si="22"/>
        <v>375</v>
      </c>
      <c r="BR20" s="8">
        <f t="shared" si="23"/>
        <v>283125</v>
      </c>
      <c r="BS20" s="17"/>
      <c r="BT20" s="7">
        <f t="shared" si="24"/>
        <v>0</v>
      </c>
      <c r="BU20" s="8">
        <f t="shared" si="25"/>
        <v>0</v>
      </c>
      <c r="BV20" s="17"/>
      <c r="BW20" s="7">
        <f t="shared" si="26"/>
        <v>0</v>
      </c>
      <c r="BX20" s="8">
        <f t="shared" si="27"/>
        <v>0</v>
      </c>
      <c r="BY20" s="17">
        <v>180</v>
      </c>
      <c r="BZ20" s="7">
        <f t="shared" si="28"/>
        <v>375</v>
      </c>
      <c r="CA20" s="9">
        <f t="shared" si="29"/>
        <v>283125</v>
      </c>
      <c r="CB20" s="17"/>
      <c r="CC20" s="7">
        <f t="shared" si="30"/>
        <v>0</v>
      </c>
      <c r="CD20" s="9">
        <f t="shared" si="31"/>
        <v>0</v>
      </c>
      <c r="CE20" s="17"/>
      <c r="CF20" s="7">
        <f t="shared" si="32"/>
        <v>0</v>
      </c>
      <c r="CG20" s="9">
        <f t="shared" si="33"/>
        <v>0</v>
      </c>
      <c r="CH20" s="19"/>
      <c r="CI20" s="19">
        <f t="shared" si="34"/>
        <v>0</v>
      </c>
      <c r="CJ20" s="9">
        <f t="shared" si="35"/>
        <v>0</v>
      </c>
      <c r="CK20" s="19"/>
      <c r="CL20" s="19">
        <f t="shared" si="36"/>
        <v>0</v>
      </c>
      <c r="CM20" s="9">
        <f t="shared" si="37"/>
        <v>0</v>
      </c>
      <c r="CN20" s="19"/>
      <c r="CO20" s="19">
        <f t="shared" si="38"/>
        <v>0</v>
      </c>
      <c r="CP20" s="9">
        <f t="shared" si="39"/>
        <v>0</v>
      </c>
      <c r="CQ20" s="19"/>
      <c r="CR20" s="19">
        <f t="shared" si="40"/>
        <v>0</v>
      </c>
      <c r="CS20" s="9">
        <f t="shared" si="41"/>
        <v>0</v>
      </c>
      <c r="CT20" s="10">
        <v>400</v>
      </c>
    </row>
    <row r="21" spans="1:98" ht="26.4">
      <c r="A21" s="53">
        <v>18</v>
      </c>
      <c r="B21" s="53" t="s">
        <v>78</v>
      </c>
      <c r="C21" s="67"/>
      <c r="D21" s="20" t="s">
        <v>217</v>
      </c>
      <c r="E21" s="27">
        <v>45488020</v>
      </c>
      <c r="F21" s="20" t="s">
        <v>218</v>
      </c>
      <c r="G21" s="11" t="s">
        <v>228</v>
      </c>
      <c r="H21" s="11">
        <v>574</v>
      </c>
      <c r="I21" s="24">
        <v>1510</v>
      </c>
      <c r="J21" s="15">
        <v>1510</v>
      </c>
      <c r="K21" s="54">
        <v>866740</v>
      </c>
      <c r="L21" s="68"/>
      <c r="M21" s="42">
        <v>54.249000000000002</v>
      </c>
      <c r="N21" s="50" t="s">
        <v>220</v>
      </c>
      <c r="O21" s="50" t="s">
        <v>221</v>
      </c>
      <c r="P21" s="48" t="s">
        <v>222</v>
      </c>
      <c r="Q21" s="52" t="s">
        <v>223</v>
      </c>
      <c r="R21" s="48" t="s">
        <v>224</v>
      </c>
      <c r="S21" s="48" t="s">
        <v>225</v>
      </c>
      <c r="T21" s="48" t="s">
        <v>71</v>
      </c>
      <c r="U21" s="52">
        <v>7100352</v>
      </c>
      <c r="V21" s="51" t="s">
        <v>226</v>
      </c>
      <c r="W21" s="56">
        <v>1510</v>
      </c>
      <c r="X21" s="48" t="s">
        <v>60</v>
      </c>
      <c r="Y21" s="56">
        <v>3630.88</v>
      </c>
      <c r="Z21" s="57">
        <v>0.1</v>
      </c>
      <c r="AA21" s="52" t="s">
        <v>227</v>
      </c>
      <c r="AB21" s="48" t="s">
        <v>76</v>
      </c>
      <c r="AC21" s="58">
        <v>46664</v>
      </c>
      <c r="AD21" s="48">
        <v>1</v>
      </c>
      <c r="AE21" s="48"/>
      <c r="AF21" s="42">
        <v>0</v>
      </c>
      <c r="AG21" s="48"/>
      <c r="AH21" s="22">
        <v>1510</v>
      </c>
      <c r="AI21" s="17"/>
      <c r="AJ21" s="7">
        <f t="shared" si="0"/>
        <v>0</v>
      </c>
      <c r="AK21" s="8">
        <f t="shared" si="1"/>
        <v>0</v>
      </c>
      <c r="AL21" s="17"/>
      <c r="AM21" s="7">
        <f t="shared" si="2"/>
        <v>0</v>
      </c>
      <c r="AN21" s="8">
        <f t="shared" si="3"/>
        <v>0</v>
      </c>
      <c r="AO21" s="17"/>
      <c r="AP21" s="7">
        <f t="shared" si="4"/>
        <v>0</v>
      </c>
      <c r="AQ21" s="8">
        <f t="shared" si="5"/>
        <v>0</v>
      </c>
      <c r="AR21" s="17"/>
      <c r="AS21" s="7">
        <f t="shared" si="6"/>
        <v>0</v>
      </c>
      <c r="AT21" s="8">
        <f t="shared" si="7"/>
        <v>0</v>
      </c>
      <c r="AU21" s="17"/>
      <c r="AV21" s="7">
        <f t="shared" si="8"/>
        <v>0</v>
      </c>
      <c r="AW21" s="8">
        <f t="shared" si="9"/>
        <v>0</v>
      </c>
      <c r="AX21" s="7"/>
      <c r="AY21" s="7">
        <f t="shared" si="10"/>
        <v>0</v>
      </c>
      <c r="AZ21" s="8">
        <f t="shared" si="11"/>
        <v>0</v>
      </c>
      <c r="BA21" s="17"/>
      <c r="BB21" s="7">
        <f t="shared" si="12"/>
        <v>0</v>
      </c>
      <c r="BC21" s="8">
        <f t="shared" si="13"/>
        <v>0</v>
      </c>
      <c r="BD21" s="17"/>
      <c r="BE21" s="7">
        <f t="shared" si="14"/>
        <v>0</v>
      </c>
      <c r="BF21" s="8">
        <f t="shared" si="15"/>
        <v>0</v>
      </c>
      <c r="BG21" s="17"/>
      <c r="BH21" s="7">
        <f t="shared" si="16"/>
        <v>0</v>
      </c>
      <c r="BI21" s="8">
        <f t="shared" si="17"/>
        <v>0</v>
      </c>
      <c r="BJ21" s="17"/>
      <c r="BK21" s="7">
        <f t="shared" si="18"/>
        <v>0</v>
      </c>
      <c r="BL21" s="8">
        <f t="shared" si="19"/>
        <v>0</v>
      </c>
      <c r="BM21" s="17"/>
      <c r="BN21" s="7">
        <f t="shared" si="20"/>
        <v>0</v>
      </c>
      <c r="BO21" s="8">
        <f t="shared" si="21"/>
        <v>0</v>
      </c>
      <c r="BP21" s="17">
        <v>90</v>
      </c>
      <c r="BQ21" s="7">
        <f t="shared" si="22"/>
        <v>187</v>
      </c>
      <c r="BR21" s="8">
        <f t="shared" si="23"/>
        <v>282370</v>
      </c>
      <c r="BS21" s="17"/>
      <c r="BT21" s="7">
        <f t="shared" si="24"/>
        <v>0</v>
      </c>
      <c r="BU21" s="8">
        <f t="shared" si="25"/>
        <v>0</v>
      </c>
      <c r="BV21" s="17"/>
      <c r="BW21" s="7">
        <f t="shared" si="26"/>
        <v>0</v>
      </c>
      <c r="BX21" s="8">
        <f t="shared" si="27"/>
        <v>0</v>
      </c>
      <c r="BY21" s="17">
        <v>90</v>
      </c>
      <c r="BZ21" s="7">
        <f t="shared" si="28"/>
        <v>187</v>
      </c>
      <c r="CA21" s="9">
        <f t="shared" si="29"/>
        <v>282370</v>
      </c>
      <c r="CB21" s="17"/>
      <c r="CC21" s="7">
        <f t="shared" si="30"/>
        <v>0</v>
      </c>
      <c r="CD21" s="9">
        <f t="shared" si="31"/>
        <v>0</v>
      </c>
      <c r="CE21" s="17"/>
      <c r="CF21" s="7">
        <f t="shared" si="32"/>
        <v>0</v>
      </c>
      <c r="CG21" s="9">
        <f t="shared" si="33"/>
        <v>0</v>
      </c>
      <c r="CH21" s="19"/>
      <c r="CI21" s="19">
        <f t="shared" si="34"/>
        <v>0</v>
      </c>
      <c r="CJ21" s="9">
        <f t="shared" si="35"/>
        <v>0</v>
      </c>
      <c r="CK21" s="19"/>
      <c r="CL21" s="19">
        <f t="shared" si="36"/>
        <v>0</v>
      </c>
      <c r="CM21" s="9">
        <f t="shared" si="37"/>
        <v>0</v>
      </c>
      <c r="CN21" s="19"/>
      <c r="CO21" s="19">
        <f t="shared" si="38"/>
        <v>0</v>
      </c>
      <c r="CP21" s="9">
        <f t="shared" si="39"/>
        <v>0</v>
      </c>
      <c r="CQ21" s="19"/>
      <c r="CR21" s="19">
        <f t="shared" si="40"/>
        <v>0</v>
      </c>
      <c r="CS21" s="9">
        <f t="shared" si="41"/>
        <v>0</v>
      </c>
      <c r="CT21" s="10">
        <v>200</v>
      </c>
    </row>
    <row r="22" spans="1:98" ht="26.4">
      <c r="A22" s="53">
        <v>18</v>
      </c>
      <c r="B22" s="53" t="s">
        <v>208</v>
      </c>
      <c r="C22" s="67"/>
      <c r="D22" s="20" t="s">
        <v>217</v>
      </c>
      <c r="E22" s="27">
        <v>45488032</v>
      </c>
      <c r="F22" s="20" t="s">
        <v>218</v>
      </c>
      <c r="G22" s="11" t="s">
        <v>229</v>
      </c>
      <c r="H22" s="11">
        <v>286</v>
      </c>
      <c r="I22" s="24">
        <v>3020</v>
      </c>
      <c r="J22" s="15">
        <v>3020</v>
      </c>
      <c r="K22" s="54">
        <v>863720</v>
      </c>
      <c r="L22" s="68"/>
      <c r="M22" s="42">
        <v>54.249000000000002</v>
      </c>
      <c r="N22" s="50" t="s">
        <v>220</v>
      </c>
      <c r="O22" s="50" t="s">
        <v>221</v>
      </c>
      <c r="P22" s="48" t="s">
        <v>222</v>
      </c>
      <c r="Q22" s="52" t="s">
        <v>223</v>
      </c>
      <c r="R22" s="48" t="s">
        <v>224</v>
      </c>
      <c r="S22" s="48" t="s">
        <v>225</v>
      </c>
      <c r="T22" s="48" t="s">
        <v>71</v>
      </c>
      <c r="U22" s="52">
        <v>7100354</v>
      </c>
      <c r="V22" s="51" t="s">
        <v>226</v>
      </c>
      <c r="W22" s="56">
        <v>3020</v>
      </c>
      <c r="X22" s="48" t="s">
        <v>60</v>
      </c>
      <c r="Y22" s="56">
        <v>7261.76</v>
      </c>
      <c r="Z22" s="57">
        <v>0.1</v>
      </c>
      <c r="AA22" s="52" t="s">
        <v>227</v>
      </c>
      <c r="AB22" s="48" t="s">
        <v>76</v>
      </c>
      <c r="AC22" s="58">
        <v>46664</v>
      </c>
      <c r="AD22" s="48">
        <v>1</v>
      </c>
      <c r="AE22" s="48"/>
      <c r="AF22" s="42">
        <v>0</v>
      </c>
      <c r="AG22" s="48"/>
      <c r="AH22" s="22">
        <v>3020</v>
      </c>
      <c r="AI22" s="17"/>
      <c r="AJ22" s="7">
        <f t="shared" si="0"/>
        <v>0</v>
      </c>
      <c r="AK22" s="8">
        <f t="shared" si="1"/>
        <v>0</v>
      </c>
      <c r="AL22" s="17"/>
      <c r="AM22" s="7">
        <f t="shared" si="2"/>
        <v>0</v>
      </c>
      <c r="AN22" s="8">
        <f t="shared" si="3"/>
        <v>0</v>
      </c>
      <c r="AO22" s="17"/>
      <c r="AP22" s="7">
        <f t="shared" si="4"/>
        <v>0</v>
      </c>
      <c r="AQ22" s="8">
        <f t="shared" si="5"/>
        <v>0</v>
      </c>
      <c r="AR22" s="17"/>
      <c r="AS22" s="7">
        <f t="shared" si="6"/>
        <v>0</v>
      </c>
      <c r="AT22" s="8">
        <f t="shared" si="7"/>
        <v>0</v>
      </c>
      <c r="AU22" s="17"/>
      <c r="AV22" s="7">
        <f t="shared" si="8"/>
        <v>0</v>
      </c>
      <c r="AW22" s="8">
        <f t="shared" si="9"/>
        <v>0</v>
      </c>
      <c r="AX22" s="7"/>
      <c r="AY22" s="7">
        <f t="shared" si="10"/>
        <v>0</v>
      </c>
      <c r="AZ22" s="8">
        <f t="shared" si="11"/>
        <v>0</v>
      </c>
      <c r="BA22" s="17"/>
      <c r="BB22" s="7">
        <f t="shared" si="12"/>
        <v>0</v>
      </c>
      <c r="BC22" s="8">
        <f t="shared" si="13"/>
        <v>0</v>
      </c>
      <c r="BD22" s="17"/>
      <c r="BE22" s="7">
        <f t="shared" si="14"/>
        <v>0</v>
      </c>
      <c r="BF22" s="8">
        <f t="shared" si="15"/>
        <v>0</v>
      </c>
      <c r="BG22" s="17"/>
      <c r="BH22" s="7">
        <f t="shared" si="16"/>
        <v>0</v>
      </c>
      <c r="BI22" s="8">
        <f t="shared" si="17"/>
        <v>0</v>
      </c>
      <c r="BJ22" s="17"/>
      <c r="BK22" s="7">
        <f t="shared" si="18"/>
        <v>0</v>
      </c>
      <c r="BL22" s="8">
        <f t="shared" si="19"/>
        <v>0</v>
      </c>
      <c r="BM22" s="17"/>
      <c r="BN22" s="7">
        <f t="shared" si="20"/>
        <v>0</v>
      </c>
      <c r="BO22" s="8">
        <f t="shared" si="21"/>
        <v>0</v>
      </c>
      <c r="BP22" s="17">
        <v>45</v>
      </c>
      <c r="BQ22" s="7">
        <f t="shared" si="22"/>
        <v>93</v>
      </c>
      <c r="BR22" s="8">
        <f t="shared" si="23"/>
        <v>280860</v>
      </c>
      <c r="BS22" s="17"/>
      <c r="BT22" s="7">
        <f t="shared" si="24"/>
        <v>0</v>
      </c>
      <c r="BU22" s="8">
        <f t="shared" si="25"/>
        <v>0</v>
      </c>
      <c r="BV22" s="17"/>
      <c r="BW22" s="7">
        <f t="shared" si="26"/>
        <v>0</v>
      </c>
      <c r="BX22" s="8">
        <f t="shared" si="27"/>
        <v>0</v>
      </c>
      <c r="BY22" s="17">
        <v>45</v>
      </c>
      <c r="BZ22" s="7">
        <f t="shared" si="28"/>
        <v>93</v>
      </c>
      <c r="CA22" s="9">
        <f t="shared" si="29"/>
        <v>280860</v>
      </c>
      <c r="CB22" s="17"/>
      <c r="CC22" s="7">
        <f t="shared" si="30"/>
        <v>0</v>
      </c>
      <c r="CD22" s="9">
        <f t="shared" si="31"/>
        <v>0</v>
      </c>
      <c r="CE22" s="17"/>
      <c r="CF22" s="7">
        <f t="shared" si="32"/>
        <v>0</v>
      </c>
      <c r="CG22" s="9">
        <f t="shared" si="33"/>
        <v>0</v>
      </c>
      <c r="CH22" s="19"/>
      <c r="CI22" s="19">
        <f t="shared" si="34"/>
        <v>0</v>
      </c>
      <c r="CJ22" s="9">
        <f t="shared" si="35"/>
        <v>0</v>
      </c>
      <c r="CK22" s="19"/>
      <c r="CL22" s="19">
        <f t="shared" si="36"/>
        <v>0</v>
      </c>
      <c r="CM22" s="9">
        <f t="shared" si="37"/>
        <v>0</v>
      </c>
      <c r="CN22" s="19"/>
      <c r="CO22" s="19">
        <f t="shared" si="38"/>
        <v>0</v>
      </c>
      <c r="CP22" s="9">
        <f t="shared" si="39"/>
        <v>0</v>
      </c>
      <c r="CQ22" s="19"/>
      <c r="CR22" s="19">
        <f t="shared" si="40"/>
        <v>0</v>
      </c>
      <c r="CS22" s="9">
        <f t="shared" si="41"/>
        <v>0</v>
      </c>
      <c r="CT22" s="10">
        <v>100</v>
      </c>
    </row>
    <row r="23" spans="1:98" ht="26.4">
      <c r="A23" s="53">
        <v>19</v>
      </c>
      <c r="B23" s="53" t="s">
        <v>60</v>
      </c>
      <c r="C23" s="53" t="s">
        <v>230</v>
      </c>
      <c r="D23" s="20" t="s">
        <v>231</v>
      </c>
      <c r="E23" s="27">
        <v>43060019</v>
      </c>
      <c r="F23" s="20" t="s">
        <v>232</v>
      </c>
      <c r="G23" s="11" t="s">
        <v>233</v>
      </c>
      <c r="H23" s="11">
        <v>9638</v>
      </c>
      <c r="I23" s="24">
        <v>49</v>
      </c>
      <c r="J23" s="33">
        <v>48.373999699999999</v>
      </c>
      <c r="K23" s="54">
        <v>466228.60910860001</v>
      </c>
      <c r="L23" s="44">
        <v>466228.61200000002</v>
      </c>
      <c r="M23" s="43">
        <v>39.85</v>
      </c>
      <c r="N23" s="50" t="s">
        <v>234</v>
      </c>
      <c r="O23" s="50" t="s">
        <v>235</v>
      </c>
      <c r="P23" s="48" t="s">
        <v>236</v>
      </c>
      <c r="Q23" s="52" t="s">
        <v>237</v>
      </c>
      <c r="R23" s="48" t="s">
        <v>238</v>
      </c>
      <c r="S23" s="48" t="s">
        <v>239</v>
      </c>
      <c r="T23" s="48" t="s">
        <v>71</v>
      </c>
      <c r="U23" s="48" t="s">
        <v>240</v>
      </c>
      <c r="V23" s="51" t="s">
        <v>241</v>
      </c>
      <c r="W23" s="56">
        <v>80.42</v>
      </c>
      <c r="X23" s="48" t="s">
        <v>74</v>
      </c>
      <c r="Y23" s="56">
        <v>884.62</v>
      </c>
      <c r="Z23" s="57">
        <v>0.1</v>
      </c>
      <c r="AA23" s="52" t="s">
        <v>242</v>
      </c>
      <c r="AB23" s="48" t="s">
        <v>76</v>
      </c>
      <c r="AC23" s="58">
        <v>45450</v>
      </c>
      <c r="AD23" s="48">
        <v>10</v>
      </c>
      <c r="AE23" s="52" t="s">
        <v>243</v>
      </c>
      <c r="AF23" s="42">
        <v>39.847999999999999</v>
      </c>
      <c r="AG23" s="48"/>
      <c r="AH23" s="34">
        <v>48.373999699999999</v>
      </c>
      <c r="AI23" s="17"/>
      <c r="AJ23" s="7">
        <f t="shared" si="0"/>
        <v>0</v>
      </c>
      <c r="AK23" s="8">
        <f t="shared" si="1"/>
        <v>0</v>
      </c>
      <c r="AL23" s="17"/>
      <c r="AM23" s="7">
        <f t="shared" si="2"/>
        <v>0</v>
      </c>
      <c r="AN23" s="8">
        <f t="shared" si="3"/>
        <v>0</v>
      </c>
      <c r="AO23" s="17"/>
      <c r="AP23" s="7">
        <f t="shared" si="4"/>
        <v>0</v>
      </c>
      <c r="AQ23" s="8">
        <f t="shared" si="5"/>
        <v>0</v>
      </c>
      <c r="AR23" s="17"/>
      <c r="AS23" s="7">
        <f t="shared" si="6"/>
        <v>0</v>
      </c>
      <c r="AT23" s="8">
        <f t="shared" si="7"/>
        <v>0</v>
      </c>
      <c r="AU23" s="17"/>
      <c r="AV23" s="7">
        <f t="shared" si="8"/>
        <v>0</v>
      </c>
      <c r="AW23" s="8">
        <f t="shared" si="9"/>
        <v>0</v>
      </c>
      <c r="AX23" s="7"/>
      <c r="AY23" s="7">
        <f t="shared" si="10"/>
        <v>0</v>
      </c>
      <c r="AZ23" s="8">
        <f t="shared" si="11"/>
        <v>0</v>
      </c>
      <c r="BA23" s="17"/>
      <c r="BB23" s="7">
        <f t="shared" si="12"/>
        <v>0</v>
      </c>
      <c r="BC23" s="8">
        <f t="shared" si="13"/>
        <v>0</v>
      </c>
      <c r="BD23" s="17">
        <v>500</v>
      </c>
      <c r="BE23" s="7">
        <f t="shared" si="14"/>
        <v>1041</v>
      </c>
      <c r="BF23" s="8">
        <f t="shared" si="15"/>
        <v>50357.333687699997</v>
      </c>
      <c r="BG23" s="17"/>
      <c r="BH23" s="7">
        <f t="shared" si="16"/>
        <v>0</v>
      </c>
      <c r="BI23" s="8">
        <f t="shared" si="17"/>
        <v>0</v>
      </c>
      <c r="BJ23" s="17">
        <v>800</v>
      </c>
      <c r="BK23" s="7">
        <f t="shared" si="18"/>
        <v>1666</v>
      </c>
      <c r="BL23" s="8">
        <f t="shared" si="19"/>
        <v>80591.083500199995</v>
      </c>
      <c r="BM23" s="17">
        <v>100</v>
      </c>
      <c r="BN23" s="7">
        <f t="shared" si="20"/>
        <v>208</v>
      </c>
      <c r="BO23" s="8">
        <f t="shared" si="21"/>
        <v>10061.791937599999</v>
      </c>
      <c r="BP23" s="17">
        <v>400</v>
      </c>
      <c r="BQ23" s="7">
        <f t="shared" si="22"/>
        <v>833</v>
      </c>
      <c r="BR23" s="8">
        <f t="shared" si="23"/>
        <v>40295.541750099997</v>
      </c>
      <c r="BS23" s="17">
        <v>100</v>
      </c>
      <c r="BT23" s="7">
        <f t="shared" si="24"/>
        <v>208</v>
      </c>
      <c r="BU23" s="8">
        <f t="shared" si="25"/>
        <v>10061.791937599999</v>
      </c>
      <c r="BV23" s="17"/>
      <c r="BW23" s="7">
        <f t="shared" si="26"/>
        <v>0</v>
      </c>
      <c r="BX23" s="8">
        <f t="shared" si="27"/>
        <v>0</v>
      </c>
      <c r="BY23" s="17">
        <v>1000</v>
      </c>
      <c r="BZ23" s="7">
        <f t="shared" si="28"/>
        <v>2083</v>
      </c>
      <c r="CA23" s="9">
        <f t="shared" si="29"/>
        <v>100763.0413751</v>
      </c>
      <c r="CB23" s="17">
        <v>600</v>
      </c>
      <c r="CC23" s="7">
        <f t="shared" si="30"/>
        <v>1250</v>
      </c>
      <c r="CD23" s="9">
        <f t="shared" si="31"/>
        <v>60467.499624999997</v>
      </c>
      <c r="CE23" s="17"/>
      <c r="CF23" s="7">
        <f t="shared" si="32"/>
        <v>0</v>
      </c>
      <c r="CG23" s="9">
        <f t="shared" si="33"/>
        <v>0</v>
      </c>
      <c r="CH23" s="19"/>
      <c r="CI23" s="19">
        <f t="shared" si="34"/>
        <v>0</v>
      </c>
      <c r="CJ23" s="9">
        <f t="shared" si="35"/>
        <v>0</v>
      </c>
      <c r="CK23" s="19"/>
      <c r="CL23" s="19">
        <f t="shared" si="36"/>
        <v>0</v>
      </c>
      <c r="CM23" s="9">
        <f t="shared" si="37"/>
        <v>0</v>
      </c>
      <c r="CN23" s="19"/>
      <c r="CO23" s="19">
        <f t="shared" si="38"/>
        <v>0</v>
      </c>
      <c r="CP23" s="9">
        <f t="shared" si="39"/>
        <v>0</v>
      </c>
      <c r="CQ23" s="19">
        <v>60</v>
      </c>
      <c r="CR23" s="19">
        <f t="shared" si="40"/>
        <v>125</v>
      </c>
      <c r="CS23" s="9">
        <f t="shared" si="41"/>
        <v>6046.7499625</v>
      </c>
      <c r="CT23" s="10">
        <v>2224</v>
      </c>
    </row>
    <row r="24" spans="1:98" ht="26.4">
      <c r="A24" s="53">
        <v>23</v>
      </c>
      <c r="B24" s="53" t="s">
        <v>60</v>
      </c>
      <c r="C24" s="67" t="s">
        <v>244</v>
      </c>
      <c r="D24" s="20" t="s">
        <v>245</v>
      </c>
      <c r="E24" s="27">
        <v>42927018</v>
      </c>
      <c r="F24" s="20" t="s">
        <v>246</v>
      </c>
      <c r="G24" s="11" t="s">
        <v>247</v>
      </c>
      <c r="H24" s="11">
        <v>4087</v>
      </c>
      <c r="I24" s="24">
        <v>229.54</v>
      </c>
      <c r="J24" s="77"/>
      <c r="K24" s="72"/>
      <c r="L24" s="78"/>
      <c r="M24" s="74"/>
      <c r="N24" s="50" t="s">
        <v>248</v>
      </c>
      <c r="O24" s="50" t="s">
        <v>201</v>
      </c>
      <c r="P24" s="48" t="s">
        <v>202</v>
      </c>
      <c r="Q24" s="52" t="s">
        <v>203</v>
      </c>
      <c r="R24" s="48" t="s">
        <v>204</v>
      </c>
      <c r="S24" s="48" t="s">
        <v>205</v>
      </c>
      <c r="T24" s="48" t="s">
        <v>248</v>
      </c>
      <c r="U24" s="52">
        <v>1442618</v>
      </c>
      <c r="V24" s="51" t="s">
        <v>249</v>
      </c>
      <c r="W24" s="84"/>
      <c r="X24" s="48" t="s">
        <v>74</v>
      </c>
      <c r="Y24" s="84"/>
      <c r="Z24" s="57">
        <v>0.1</v>
      </c>
      <c r="AA24" s="82"/>
      <c r="AB24" s="48" t="s">
        <v>76</v>
      </c>
      <c r="AC24" s="58">
        <v>45535</v>
      </c>
      <c r="AD24" s="48">
        <v>21</v>
      </c>
      <c r="AE24" s="81"/>
      <c r="AF24" s="74"/>
      <c r="AG24" s="81"/>
      <c r="AH24" s="22">
        <v>229.53168099999999</v>
      </c>
      <c r="AI24" s="35">
        <v>63</v>
      </c>
      <c r="AJ24" s="36">
        <f t="shared" si="0"/>
        <v>131</v>
      </c>
      <c r="AK24" s="37">
        <f t="shared" si="1"/>
        <v>30068.650211</v>
      </c>
      <c r="AL24" s="35">
        <v>21</v>
      </c>
      <c r="AM24" s="36">
        <f t="shared" si="2"/>
        <v>43</v>
      </c>
      <c r="AN24" s="37">
        <f t="shared" si="3"/>
        <v>9869.8622830000004</v>
      </c>
      <c r="AO24" s="35">
        <v>42</v>
      </c>
      <c r="AP24" s="36">
        <f t="shared" si="4"/>
        <v>87</v>
      </c>
      <c r="AQ24" s="37">
        <f t="shared" si="5"/>
        <v>19969.256246999998</v>
      </c>
      <c r="AR24" s="35">
        <v>42</v>
      </c>
      <c r="AS24" s="36">
        <f t="shared" si="6"/>
        <v>87</v>
      </c>
      <c r="AT24" s="37">
        <f t="shared" si="7"/>
        <v>19969.256246999998</v>
      </c>
      <c r="AU24" s="35">
        <v>21</v>
      </c>
      <c r="AV24" s="36">
        <f t="shared" si="8"/>
        <v>43</v>
      </c>
      <c r="AW24" s="37">
        <f t="shared" si="9"/>
        <v>9869.8622830000004</v>
      </c>
      <c r="AX24" s="36">
        <v>420</v>
      </c>
      <c r="AY24" s="36">
        <f t="shared" si="10"/>
        <v>875</v>
      </c>
      <c r="AZ24" s="37">
        <f t="shared" si="11"/>
        <v>200840.220875</v>
      </c>
      <c r="BA24" s="38"/>
      <c r="BB24" s="36">
        <f t="shared" si="12"/>
        <v>0</v>
      </c>
      <c r="BC24" s="39">
        <f t="shared" si="13"/>
        <v>0</v>
      </c>
      <c r="BD24" s="35">
        <v>42</v>
      </c>
      <c r="BE24" s="36">
        <f t="shared" si="14"/>
        <v>87</v>
      </c>
      <c r="BF24" s="37">
        <f t="shared" si="15"/>
        <v>19969.256246999998</v>
      </c>
      <c r="BG24" s="35">
        <v>21</v>
      </c>
      <c r="BH24" s="36">
        <f t="shared" si="16"/>
        <v>43</v>
      </c>
      <c r="BI24" s="37">
        <f t="shared" si="17"/>
        <v>9869.8622830000004</v>
      </c>
      <c r="BJ24" s="35"/>
      <c r="BK24" s="36">
        <f t="shared" si="18"/>
        <v>0</v>
      </c>
      <c r="BL24" s="37">
        <f t="shared" si="19"/>
        <v>0</v>
      </c>
      <c r="BM24" s="35">
        <v>126</v>
      </c>
      <c r="BN24" s="36">
        <f t="shared" si="20"/>
        <v>262</v>
      </c>
      <c r="BO24" s="37">
        <f t="shared" si="21"/>
        <v>60137.300422</v>
      </c>
      <c r="BP24" s="35">
        <v>315</v>
      </c>
      <c r="BQ24" s="36">
        <f t="shared" si="22"/>
        <v>656</v>
      </c>
      <c r="BR24" s="37">
        <f t="shared" si="23"/>
        <v>150572.78273599999</v>
      </c>
      <c r="BS24" s="35">
        <v>42</v>
      </c>
      <c r="BT24" s="36">
        <f t="shared" si="24"/>
        <v>87</v>
      </c>
      <c r="BU24" s="37">
        <f t="shared" si="25"/>
        <v>19969.256246999998</v>
      </c>
      <c r="BV24" s="35">
        <v>63</v>
      </c>
      <c r="BW24" s="36">
        <f t="shared" si="26"/>
        <v>131</v>
      </c>
      <c r="BX24" s="37">
        <f t="shared" si="27"/>
        <v>30068.650211</v>
      </c>
      <c r="BY24" s="35">
        <v>147</v>
      </c>
      <c r="BZ24" s="36">
        <f t="shared" si="28"/>
        <v>306</v>
      </c>
      <c r="CA24" s="40">
        <f t="shared" si="29"/>
        <v>70236.694386000003</v>
      </c>
      <c r="CB24" s="35">
        <v>63</v>
      </c>
      <c r="CC24" s="36">
        <f t="shared" si="30"/>
        <v>131</v>
      </c>
      <c r="CD24" s="40">
        <f t="shared" si="31"/>
        <v>30068.650211</v>
      </c>
      <c r="CE24" s="35">
        <v>42</v>
      </c>
      <c r="CF24" s="36">
        <f t="shared" si="32"/>
        <v>87</v>
      </c>
      <c r="CG24" s="40">
        <f t="shared" ref="CG24:CG27" si="42">CF26*AH24</f>
        <v>40168.044174999995</v>
      </c>
      <c r="CH24" s="41"/>
      <c r="CI24" s="41">
        <f t="shared" si="34"/>
        <v>0</v>
      </c>
      <c r="CJ24" s="40">
        <f t="shared" si="35"/>
        <v>0</v>
      </c>
      <c r="CK24" s="41"/>
      <c r="CL24" s="41">
        <f t="shared" si="36"/>
        <v>0</v>
      </c>
      <c r="CM24" s="40">
        <f t="shared" si="37"/>
        <v>0</v>
      </c>
      <c r="CN24" s="41"/>
      <c r="CO24" s="41">
        <f t="shared" si="38"/>
        <v>0</v>
      </c>
      <c r="CP24" s="40">
        <f t="shared" si="39"/>
        <v>0</v>
      </c>
      <c r="CQ24" s="41"/>
      <c r="CR24" s="41">
        <f t="shared" si="40"/>
        <v>0</v>
      </c>
      <c r="CS24" s="40">
        <f t="shared" si="41"/>
        <v>0</v>
      </c>
      <c r="CT24" s="10">
        <v>943</v>
      </c>
    </row>
    <row r="25" spans="1:98" ht="26.4">
      <c r="A25" s="53">
        <v>23</v>
      </c>
      <c r="B25" s="53" t="s">
        <v>78</v>
      </c>
      <c r="C25" s="67"/>
      <c r="D25" s="20" t="s">
        <v>245</v>
      </c>
      <c r="E25" s="27">
        <v>42927020</v>
      </c>
      <c r="F25" s="20" t="s">
        <v>246</v>
      </c>
      <c r="G25" s="11" t="s">
        <v>250</v>
      </c>
      <c r="H25" s="11">
        <v>8582</v>
      </c>
      <c r="I25" s="24">
        <v>229.54</v>
      </c>
      <c r="J25" s="77"/>
      <c r="K25" s="72"/>
      <c r="L25" s="79"/>
      <c r="M25" s="74"/>
      <c r="N25" s="50" t="s">
        <v>248</v>
      </c>
      <c r="O25" s="50" t="s">
        <v>201</v>
      </c>
      <c r="P25" s="48" t="s">
        <v>202</v>
      </c>
      <c r="Q25" s="52" t="s">
        <v>203</v>
      </c>
      <c r="R25" s="48" t="s">
        <v>204</v>
      </c>
      <c r="S25" s="48" t="s">
        <v>205</v>
      </c>
      <c r="T25" s="48" t="s">
        <v>248</v>
      </c>
      <c r="U25" s="52">
        <v>1442616</v>
      </c>
      <c r="V25" s="51" t="s">
        <v>249</v>
      </c>
      <c r="W25" s="84"/>
      <c r="X25" s="48" t="s">
        <v>74</v>
      </c>
      <c r="Y25" s="84"/>
      <c r="Z25" s="57">
        <v>0.1</v>
      </c>
      <c r="AA25" s="82"/>
      <c r="AB25" s="48" t="s">
        <v>76</v>
      </c>
      <c r="AC25" s="58">
        <v>45535</v>
      </c>
      <c r="AD25" s="48">
        <v>21</v>
      </c>
      <c r="AE25" s="81"/>
      <c r="AF25" s="74"/>
      <c r="AG25" s="81"/>
      <c r="AH25" s="22">
        <v>229.53167999999999</v>
      </c>
      <c r="AI25" s="35">
        <v>126</v>
      </c>
      <c r="AJ25" s="36">
        <f t="shared" si="0"/>
        <v>262</v>
      </c>
      <c r="AK25" s="37">
        <f t="shared" si="1"/>
        <v>60137.300159999999</v>
      </c>
      <c r="AL25" s="35">
        <v>42</v>
      </c>
      <c r="AM25" s="36">
        <f t="shared" si="2"/>
        <v>87</v>
      </c>
      <c r="AN25" s="37">
        <f t="shared" si="3"/>
        <v>19969.256160000001</v>
      </c>
      <c r="AO25" s="35">
        <v>84</v>
      </c>
      <c r="AP25" s="36">
        <f t="shared" si="4"/>
        <v>175</v>
      </c>
      <c r="AQ25" s="37">
        <f t="shared" si="5"/>
        <v>40168.044000000002</v>
      </c>
      <c r="AR25" s="35">
        <v>105</v>
      </c>
      <c r="AS25" s="36">
        <f t="shared" si="6"/>
        <v>218</v>
      </c>
      <c r="AT25" s="37">
        <f t="shared" si="7"/>
        <v>50037.906239999997</v>
      </c>
      <c r="AU25" s="35">
        <v>63</v>
      </c>
      <c r="AV25" s="36">
        <f t="shared" si="8"/>
        <v>131</v>
      </c>
      <c r="AW25" s="37">
        <f t="shared" si="9"/>
        <v>30068.650079999999</v>
      </c>
      <c r="AX25" s="36">
        <v>840</v>
      </c>
      <c r="AY25" s="36">
        <f t="shared" si="10"/>
        <v>1750</v>
      </c>
      <c r="AZ25" s="37">
        <f t="shared" si="11"/>
        <v>401680.44</v>
      </c>
      <c r="BA25" s="38"/>
      <c r="BB25" s="36">
        <f t="shared" si="12"/>
        <v>0</v>
      </c>
      <c r="BC25" s="39">
        <f t="shared" si="13"/>
        <v>0</v>
      </c>
      <c r="BD25" s="35">
        <v>84</v>
      </c>
      <c r="BE25" s="36">
        <f t="shared" si="14"/>
        <v>175</v>
      </c>
      <c r="BF25" s="37">
        <f t="shared" si="15"/>
        <v>40168.044000000002</v>
      </c>
      <c r="BG25" s="35">
        <v>42</v>
      </c>
      <c r="BH25" s="36">
        <f t="shared" si="16"/>
        <v>87</v>
      </c>
      <c r="BI25" s="37">
        <f t="shared" si="17"/>
        <v>19969.256160000001</v>
      </c>
      <c r="BJ25" s="35"/>
      <c r="BK25" s="36">
        <f t="shared" si="18"/>
        <v>0</v>
      </c>
      <c r="BL25" s="37">
        <f t="shared" si="19"/>
        <v>0</v>
      </c>
      <c r="BM25" s="35">
        <v>252</v>
      </c>
      <c r="BN25" s="36">
        <f t="shared" si="20"/>
        <v>525</v>
      </c>
      <c r="BO25" s="37">
        <f t="shared" si="21"/>
        <v>120504.132</v>
      </c>
      <c r="BP25" s="35">
        <v>672</v>
      </c>
      <c r="BQ25" s="36">
        <f t="shared" si="22"/>
        <v>1400</v>
      </c>
      <c r="BR25" s="37">
        <f t="shared" si="23"/>
        <v>321344.35200000001</v>
      </c>
      <c r="BS25" s="35">
        <v>84</v>
      </c>
      <c r="BT25" s="36">
        <f t="shared" si="24"/>
        <v>175</v>
      </c>
      <c r="BU25" s="37">
        <f t="shared" si="25"/>
        <v>40168.044000000002</v>
      </c>
      <c r="BV25" s="35">
        <v>126</v>
      </c>
      <c r="BW25" s="36">
        <f t="shared" si="26"/>
        <v>262</v>
      </c>
      <c r="BX25" s="37">
        <f t="shared" si="27"/>
        <v>60137.300159999999</v>
      </c>
      <c r="BY25" s="35">
        <v>294</v>
      </c>
      <c r="BZ25" s="36">
        <f t="shared" si="28"/>
        <v>612</v>
      </c>
      <c r="CA25" s="40">
        <f t="shared" si="29"/>
        <v>140473.38816</v>
      </c>
      <c r="CB25" s="35">
        <v>126</v>
      </c>
      <c r="CC25" s="36">
        <f t="shared" si="30"/>
        <v>262</v>
      </c>
      <c r="CD25" s="40">
        <f t="shared" si="31"/>
        <v>60137.300159999999</v>
      </c>
      <c r="CE25" s="35">
        <v>84</v>
      </c>
      <c r="CF25" s="36">
        <f t="shared" si="32"/>
        <v>175</v>
      </c>
      <c r="CG25" s="40">
        <f t="shared" si="42"/>
        <v>110404.73808</v>
      </c>
      <c r="CH25" s="41"/>
      <c r="CI25" s="41">
        <f t="shared" si="34"/>
        <v>0</v>
      </c>
      <c r="CJ25" s="40">
        <f t="shared" si="35"/>
        <v>0</v>
      </c>
      <c r="CK25" s="41"/>
      <c r="CL25" s="41">
        <f t="shared" si="36"/>
        <v>0</v>
      </c>
      <c r="CM25" s="40">
        <f t="shared" si="37"/>
        <v>0</v>
      </c>
      <c r="CN25" s="41"/>
      <c r="CO25" s="41">
        <f t="shared" si="38"/>
        <v>0</v>
      </c>
      <c r="CP25" s="40">
        <f t="shared" si="39"/>
        <v>0</v>
      </c>
      <c r="CQ25" s="41"/>
      <c r="CR25" s="41">
        <f t="shared" si="40"/>
        <v>0</v>
      </c>
      <c r="CS25" s="40">
        <f t="shared" si="41"/>
        <v>0</v>
      </c>
      <c r="CT25" s="10">
        <v>1980</v>
      </c>
    </row>
    <row r="26" spans="1:98" ht="26.4">
      <c r="A26" s="53">
        <v>23</v>
      </c>
      <c r="B26" s="53" t="s">
        <v>208</v>
      </c>
      <c r="C26" s="67"/>
      <c r="D26" s="20" t="s">
        <v>245</v>
      </c>
      <c r="E26" s="27">
        <v>42927032</v>
      </c>
      <c r="F26" s="20" t="s">
        <v>246</v>
      </c>
      <c r="G26" s="11" t="s">
        <v>251</v>
      </c>
      <c r="H26" s="11">
        <v>7957</v>
      </c>
      <c r="I26" s="24">
        <v>229.54</v>
      </c>
      <c r="J26" s="77"/>
      <c r="K26" s="72"/>
      <c r="L26" s="79"/>
      <c r="M26" s="74"/>
      <c r="N26" s="50" t="s">
        <v>248</v>
      </c>
      <c r="O26" s="50" t="s">
        <v>201</v>
      </c>
      <c r="P26" s="48" t="s">
        <v>202</v>
      </c>
      <c r="Q26" s="52" t="s">
        <v>203</v>
      </c>
      <c r="R26" s="48" t="s">
        <v>204</v>
      </c>
      <c r="S26" s="48" t="s">
        <v>205</v>
      </c>
      <c r="T26" s="48" t="s">
        <v>248</v>
      </c>
      <c r="U26" s="52">
        <v>1442617</v>
      </c>
      <c r="V26" s="51" t="s">
        <v>249</v>
      </c>
      <c r="W26" s="84"/>
      <c r="X26" s="48" t="s">
        <v>74</v>
      </c>
      <c r="Y26" s="84"/>
      <c r="Z26" s="57">
        <v>0.1</v>
      </c>
      <c r="AA26" s="82"/>
      <c r="AB26" s="48" t="s">
        <v>76</v>
      </c>
      <c r="AC26" s="58">
        <v>45535</v>
      </c>
      <c r="AD26" s="48">
        <v>21</v>
      </c>
      <c r="AE26" s="81"/>
      <c r="AF26" s="74"/>
      <c r="AG26" s="81"/>
      <c r="AH26" s="22">
        <v>229.53167999999999</v>
      </c>
      <c r="AI26" s="35">
        <v>126</v>
      </c>
      <c r="AJ26" s="36">
        <f t="shared" si="0"/>
        <v>262</v>
      </c>
      <c r="AK26" s="37">
        <f t="shared" si="1"/>
        <v>60137.300159999999</v>
      </c>
      <c r="AL26" s="35">
        <v>42</v>
      </c>
      <c r="AM26" s="36">
        <f t="shared" si="2"/>
        <v>87</v>
      </c>
      <c r="AN26" s="37">
        <f t="shared" si="3"/>
        <v>19969.256160000001</v>
      </c>
      <c r="AO26" s="35">
        <v>84</v>
      </c>
      <c r="AP26" s="36">
        <f t="shared" si="4"/>
        <v>175</v>
      </c>
      <c r="AQ26" s="37">
        <f t="shared" si="5"/>
        <v>40168.044000000002</v>
      </c>
      <c r="AR26" s="35">
        <v>105</v>
      </c>
      <c r="AS26" s="36">
        <f t="shared" si="6"/>
        <v>218</v>
      </c>
      <c r="AT26" s="37">
        <f t="shared" si="7"/>
        <v>50037.906239999997</v>
      </c>
      <c r="AU26" s="35">
        <v>63</v>
      </c>
      <c r="AV26" s="36">
        <f t="shared" si="8"/>
        <v>131</v>
      </c>
      <c r="AW26" s="37">
        <f t="shared" si="9"/>
        <v>30068.650079999999</v>
      </c>
      <c r="AX26" s="36">
        <v>840</v>
      </c>
      <c r="AY26" s="36">
        <f t="shared" si="10"/>
        <v>1750</v>
      </c>
      <c r="AZ26" s="37">
        <f t="shared" si="11"/>
        <v>401680.44</v>
      </c>
      <c r="BA26" s="38"/>
      <c r="BB26" s="36">
        <f t="shared" si="12"/>
        <v>0</v>
      </c>
      <c r="BC26" s="39">
        <f t="shared" si="13"/>
        <v>0</v>
      </c>
      <c r="BD26" s="35">
        <v>84</v>
      </c>
      <c r="BE26" s="36">
        <f t="shared" si="14"/>
        <v>175</v>
      </c>
      <c r="BF26" s="37">
        <f t="shared" si="15"/>
        <v>40168.044000000002</v>
      </c>
      <c r="BG26" s="35">
        <v>42</v>
      </c>
      <c r="BH26" s="36">
        <f t="shared" si="16"/>
        <v>87</v>
      </c>
      <c r="BI26" s="37">
        <f t="shared" si="17"/>
        <v>19969.256160000001</v>
      </c>
      <c r="BJ26" s="35"/>
      <c r="BK26" s="36">
        <f t="shared" si="18"/>
        <v>0</v>
      </c>
      <c r="BL26" s="37">
        <f t="shared" si="19"/>
        <v>0</v>
      </c>
      <c r="BM26" s="35">
        <v>252</v>
      </c>
      <c r="BN26" s="36">
        <f t="shared" si="20"/>
        <v>525</v>
      </c>
      <c r="BO26" s="37">
        <f t="shared" si="21"/>
        <v>120504.132</v>
      </c>
      <c r="BP26" s="35">
        <v>672</v>
      </c>
      <c r="BQ26" s="36">
        <f t="shared" si="22"/>
        <v>1400</v>
      </c>
      <c r="BR26" s="37">
        <f t="shared" si="23"/>
        <v>321344.35200000001</v>
      </c>
      <c r="BS26" s="35">
        <v>84</v>
      </c>
      <c r="BT26" s="36">
        <f t="shared" si="24"/>
        <v>175</v>
      </c>
      <c r="BU26" s="37">
        <f t="shared" si="25"/>
        <v>40168.044000000002</v>
      </c>
      <c r="BV26" s="35">
        <v>126</v>
      </c>
      <c r="BW26" s="36">
        <f t="shared" si="26"/>
        <v>262</v>
      </c>
      <c r="BX26" s="37">
        <f t="shared" si="27"/>
        <v>60137.300159999999</v>
      </c>
      <c r="BY26" s="35">
        <v>294</v>
      </c>
      <c r="BZ26" s="36">
        <f t="shared" si="28"/>
        <v>612</v>
      </c>
      <c r="CA26" s="40">
        <f t="shared" si="29"/>
        <v>140473.38816</v>
      </c>
      <c r="CB26" s="35">
        <v>126</v>
      </c>
      <c r="CC26" s="36">
        <f t="shared" si="30"/>
        <v>262</v>
      </c>
      <c r="CD26" s="40">
        <f t="shared" si="31"/>
        <v>60137.300159999999</v>
      </c>
      <c r="CE26" s="35">
        <v>84</v>
      </c>
      <c r="CF26" s="36">
        <f t="shared" si="32"/>
        <v>175</v>
      </c>
      <c r="CG26" s="40">
        <f t="shared" si="42"/>
        <v>0</v>
      </c>
      <c r="CH26" s="41"/>
      <c r="CI26" s="41">
        <f t="shared" si="34"/>
        <v>0</v>
      </c>
      <c r="CJ26" s="40">
        <f t="shared" si="35"/>
        <v>0</v>
      </c>
      <c r="CK26" s="41"/>
      <c r="CL26" s="41">
        <f t="shared" si="36"/>
        <v>0</v>
      </c>
      <c r="CM26" s="40">
        <f t="shared" si="37"/>
        <v>0</v>
      </c>
      <c r="CN26" s="41"/>
      <c r="CO26" s="41">
        <f t="shared" si="38"/>
        <v>0</v>
      </c>
      <c r="CP26" s="40">
        <f t="shared" si="39"/>
        <v>0</v>
      </c>
      <c r="CQ26" s="41"/>
      <c r="CR26" s="41">
        <f t="shared" si="40"/>
        <v>0</v>
      </c>
      <c r="CS26" s="40">
        <f t="shared" si="41"/>
        <v>0</v>
      </c>
      <c r="CT26" s="10">
        <v>1836</v>
      </c>
    </row>
    <row r="27" spans="1:98" ht="26.4">
      <c r="A27" s="53">
        <v>23</v>
      </c>
      <c r="B27" s="53" t="s">
        <v>252</v>
      </c>
      <c r="C27" s="67"/>
      <c r="D27" s="20" t="s">
        <v>245</v>
      </c>
      <c r="E27" s="27">
        <v>42927044</v>
      </c>
      <c r="F27" s="20" t="s">
        <v>246</v>
      </c>
      <c r="G27" s="11" t="s">
        <v>253</v>
      </c>
      <c r="H27" s="11">
        <v>20361</v>
      </c>
      <c r="I27" s="24">
        <v>229.54</v>
      </c>
      <c r="J27" s="77"/>
      <c r="K27" s="72"/>
      <c r="L27" s="80"/>
      <c r="M27" s="74"/>
      <c r="N27" s="50" t="s">
        <v>248</v>
      </c>
      <c r="O27" s="50" t="s">
        <v>201</v>
      </c>
      <c r="P27" s="48" t="s">
        <v>202</v>
      </c>
      <c r="Q27" s="52" t="s">
        <v>203</v>
      </c>
      <c r="R27" s="48" t="s">
        <v>204</v>
      </c>
      <c r="S27" s="48" t="s">
        <v>205</v>
      </c>
      <c r="T27" s="48" t="s">
        <v>248</v>
      </c>
      <c r="U27" s="52">
        <v>1442926</v>
      </c>
      <c r="V27" s="51" t="s">
        <v>249</v>
      </c>
      <c r="W27" s="84"/>
      <c r="X27" s="48" t="s">
        <v>74</v>
      </c>
      <c r="Y27" s="84"/>
      <c r="Z27" s="57">
        <v>0.1</v>
      </c>
      <c r="AA27" s="82"/>
      <c r="AB27" s="48" t="s">
        <v>76</v>
      </c>
      <c r="AC27" s="58">
        <v>45535</v>
      </c>
      <c r="AD27" s="48">
        <v>21</v>
      </c>
      <c r="AE27" s="81"/>
      <c r="AF27" s="74"/>
      <c r="AG27" s="81"/>
      <c r="AH27" s="22">
        <v>229.53167999999999</v>
      </c>
      <c r="AI27" s="35">
        <v>315</v>
      </c>
      <c r="AJ27" s="36">
        <f t="shared" si="0"/>
        <v>656</v>
      </c>
      <c r="AK27" s="37">
        <f t="shared" si="1"/>
        <v>150572.78208</v>
      </c>
      <c r="AL27" s="35">
        <v>105</v>
      </c>
      <c r="AM27" s="36">
        <f t="shared" si="2"/>
        <v>218</v>
      </c>
      <c r="AN27" s="37">
        <f t="shared" si="3"/>
        <v>50037.906239999997</v>
      </c>
      <c r="AO27" s="35">
        <v>210</v>
      </c>
      <c r="AP27" s="36">
        <f t="shared" si="4"/>
        <v>437</v>
      </c>
      <c r="AQ27" s="37">
        <f t="shared" si="5"/>
        <v>100305.34415999999</v>
      </c>
      <c r="AR27" s="35">
        <v>273</v>
      </c>
      <c r="AS27" s="36">
        <f t="shared" si="6"/>
        <v>568</v>
      </c>
      <c r="AT27" s="37">
        <f t="shared" si="7"/>
        <v>130373.99424</v>
      </c>
      <c r="AU27" s="35">
        <v>168</v>
      </c>
      <c r="AV27" s="36">
        <f t="shared" si="8"/>
        <v>350</v>
      </c>
      <c r="AW27" s="37">
        <f t="shared" si="9"/>
        <v>80336.088000000003</v>
      </c>
      <c r="AX27" s="36">
        <v>2079</v>
      </c>
      <c r="AY27" s="36">
        <f t="shared" si="10"/>
        <v>4331</v>
      </c>
      <c r="AZ27" s="37">
        <f t="shared" si="11"/>
        <v>994101.70608000003</v>
      </c>
      <c r="BA27" s="38"/>
      <c r="BB27" s="36">
        <f t="shared" si="12"/>
        <v>0</v>
      </c>
      <c r="BC27" s="39">
        <f t="shared" si="13"/>
        <v>0</v>
      </c>
      <c r="BD27" s="35">
        <v>210</v>
      </c>
      <c r="BE27" s="36">
        <f t="shared" si="14"/>
        <v>437</v>
      </c>
      <c r="BF27" s="37">
        <f t="shared" si="15"/>
        <v>100305.34415999999</v>
      </c>
      <c r="BG27" s="35">
        <v>105</v>
      </c>
      <c r="BH27" s="36">
        <f t="shared" si="16"/>
        <v>218</v>
      </c>
      <c r="BI27" s="37">
        <f t="shared" si="17"/>
        <v>50037.906239999997</v>
      </c>
      <c r="BJ27" s="35"/>
      <c r="BK27" s="36">
        <f t="shared" si="18"/>
        <v>0</v>
      </c>
      <c r="BL27" s="37">
        <f t="shared" si="19"/>
        <v>0</v>
      </c>
      <c r="BM27" s="35">
        <v>630</v>
      </c>
      <c r="BN27" s="36">
        <f t="shared" si="20"/>
        <v>1312</v>
      </c>
      <c r="BO27" s="37">
        <f t="shared" si="21"/>
        <v>301145.56416000001</v>
      </c>
      <c r="BP27" s="35">
        <v>1659</v>
      </c>
      <c r="BQ27" s="36">
        <f t="shared" si="22"/>
        <v>3456</v>
      </c>
      <c r="BR27" s="37">
        <f t="shared" si="23"/>
        <v>793261.48607999994</v>
      </c>
      <c r="BS27" s="35">
        <v>210</v>
      </c>
      <c r="BT27" s="36">
        <f t="shared" si="24"/>
        <v>437</v>
      </c>
      <c r="BU27" s="37">
        <f t="shared" si="25"/>
        <v>100305.34415999999</v>
      </c>
      <c r="BV27" s="35">
        <v>315</v>
      </c>
      <c r="BW27" s="36">
        <f t="shared" si="26"/>
        <v>656</v>
      </c>
      <c r="BX27" s="37">
        <f t="shared" si="27"/>
        <v>150572.78208</v>
      </c>
      <c r="BY27" s="35">
        <v>735</v>
      </c>
      <c r="BZ27" s="36">
        <f t="shared" si="28"/>
        <v>1531</v>
      </c>
      <c r="CA27" s="40">
        <f t="shared" si="29"/>
        <v>351413.00208000001</v>
      </c>
      <c r="CB27" s="35">
        <v>315</v>
      </c>
      <c r="CC27" s="36">
        <f t="shared" si="30"/>
        <v>656</v>
      </c>
      <c r="CD27" s="40">
        <f t="shared" si="31"/>
        <v>150572.78208</v>
      </c>
      <c r="CE27" s="35">
        <v>231</v>
      </c>
      <c r="CF27" s="36">
        <f t="shared" si="32"/>
        <v>481</v>
      </c>
      <c r="CG27" s="40">
        <f t="shared" si="42"/>
        <v>91812.671999999991</v>
      </c>
      <c r="CH27" s="41"/>
      <c r="CI27" s="41">
        <f t="shared" si="34"/>
        <v>0</v>
      </c>
      <c r="CJ27" s="40">
        <f t="shared" si="35"/>
        <v>0</v>
      </c>
      <c r="CK27" s="41"/>
      <c r="CL27" s="41">
        <f t="shared" si="36"/>
        <v>0</v>
      </c>
      <c r="CM27" s="40">
        <f t="shared" si="37"/>
        <v>0</v>
      </c>
      <c r="CN27" s="41"/>
      <c r="CO27" s="41">
        <f t="shared" si="38"/>
        <v>0</v>
      </c>
      <c r="CP27" s="40">
        <f t="shared" si="39"/>
        <v>0</v>
      </c>
      <c r="CQ27" s="41"/>
      <c r="CR27" s="41">
        <f t="shared" si="40"/>
        <v>0</v>
      </c>
      <c r="CS27" s="40">
        <f t="shared" si="41"/>
        <v>0</v>
      </c>
      <c r="CT27" s="10">
        <v>4698</v>
      </c>
    </row>
    <row r="28" spans="1:98" ht="26.4">
      <c r="A28" s="53">
        <v>24</v>
      </c>
      <c r="B28" s="53" t="s">
        <v>60</v>
      </c>
      <c r="C28" s="53" t="s">
        <v>254</v>
      </c>
      <c r="D28" s="20" t="s">
        <v>255</v>
      </c>
      <c r="E28" s="27">
        <v>42119040</v>
      </c>
      <c r="F28" s="20" t="s">
        <v>256</v>
      </c>
      <c r="G28" s="11" t="s">
        <v>257</v>
      </c>
      <c r="H28" s="11">
        <v>5578</v>
      </c>
      <c r="I28" s="21">
        <v>72.900000000000006</v>
      </c>
      <c r="J28" s="15">
        <v>72.900000000000006</v>
      </c>
      <c r="K28" s="54">
        <v>406636.2</v>
      </c>
      <c r="L28" s="44">
        <v>406636.2</v>
      </c>
      <c r="M28" s="42">
        <v>55.1</v>
      </c>
      <c r="N28" s="50" t="s">
        <v>258</v>
      </c>
      <c r="O28" s="50" t="s">
        <v>259</v>
      </c>
      <c r="P28" s="48" t="s">
        <v>260</v>
      </c>
      <c r="Q28" s="52" t="s">
        <v>261</v>
      </c>
      <c r="R28" s="48" t="s">
        <v>262</v>
      </c>
      <c r="S28" s="48" t="s">
        <v>263</v>
      </c>
      <c r="T28" s="48" t="s">
        <v>71</v>
      </c>
      <c r="U28" s="52">
        <v>417998</v>
      </c>
      <c r="V28" s="51" t="s">
        <v>264</v>
      </c>
      <c r="W28" s="56">
        <v>108.21</v>
      </c>
      <c r="X28" s="48" t="s">
        <v>74</v>
      </c>
      <c r="Y28" s="56">
        <v>178.59</v>
      </c>
      <c r="Z28" s="57">
        <v>0.1</v>
      </c>
      <c r="AA28" s="52" t="s">
        <v>75</v>
      </c>
      <c r="AB28" s="48"/>
      <c r="AC28" s="48"/>
      <c r="AD28" s="62">
        <v>1</v>
      </c>
      <c r="AE28" s="48"/>
      <c r="AF28" s="42">
        <v>32.630000000000003</v>
      </c>
      <c r="AG28" s="48"/>
      <c r="AH28" s="22">
        <v>72.900000000000006</v>
      </c>
      <c r="AI28" s="17"/>
      <c r="AJ28" s="7">
        <f t="shared" si="0"/>
        <v>0</v>
      </c>
      <c r="AK28" s="8">
        <f t="shared" si="1"/>
        <v>0</v>
      </c>
      <c r="AL28" s="17"/>
      <c r="AM28" s="7">
        <f t="shared" si="2"/>
        <v>0</v>
      </c>
      <c r="AN28" s="8">
        <f t="shared" si="3"/>
        <v>0</v>
      </c>
      <c r="AO28" s="17">
        <v>170</v>
      </c>
      <c r="AP28" s="7">
        <f t="shared" si="4"/>
        <v>354</v>
      </c>
      <c r="AQ28" s="8">
        <f t="shared" si="5"/>
        <v>25806.600000000002</v>
      </c>
      <c r="AR28" s="17">
        <v>576</v>
      </c>
      <c r="AS28" s="7">
        <f t="shared" si="6"/>
        <v>1200</v>
      </c>
      <c r="AT28" s="8">
        <f t="shared" si="7"/>
        <v>87480</v>
      </c>
      <c r="AU28" s="17">
        <v>574</v>
      </c>
      <c r="AV28" s="7">
        <f t="shared" si="8"/>
        <v>1195</v>
      </c>
      <c r="AW28" s="8">
        <f t="shared" si="9"/>
        <v>87115.5</v>
      </c>
      <c r="AX28" s="7"/>
      <c r="AY28" s="7">
        <f t="shared" si="10"/>
        <v>0</v>
      </c>
      <c r="AZ28" s="8">
        <f t="shared" si="11"/>
        <v>0</v>
      </c>
      <c r="BA28" s="17"/>
      <c r="BB28" s="7">
        <f t="shared" si="12"/>
        <v>0</v>
      </c>
      <c r="BC28" s="8">
        <f t="shared" si="13"/>
        <v>0</v>
      </c>
      <c r="BD28" s="17">
        <v>262</v>
      </c>
      <c r="BE28" s="7">
        <f t="shared" si="14"/>
        <v>545</v>
      </c>
      <c r="BF28" s="8">
        <f t="shared" si="15"/>
        <v>39730.5</v>
      </c>
      <c r="BG28" s="17">
        <v>467</v>
      </c>
      <c r="BH28" s="7">
        <f t="shared" si="16"/>
        <v>972</v>
      </c>
      <c r="BI28" s="8">
        <f t="shared" si="17"/>
        <v>70858.8</v>
      </c>
      <c r="BJ28" s="17"/>
      <c r="BK28" s="7">
        <f t="shared" si="18"/>
        <v>0</v>
      </c>
      <c r="BL28" s="8">
        <f t="shared" si="19"/>
        <v>0</v>
      </c>
      <c r="BM28" s="17"/>
      <c r="BN28" s="7">
        <f t="shared" si="20"/>
        <v>0</v>
      </c>
      <c r="BO28" s="8">
        <f t="shared" si="21"/>
        <v>0</v>
      </c>
      <c r="BP28" s="17"/>
      <c r="BQ28" s="7">
        <f t="shared" si="22"/>
        <v>0</v>
      </c>
      <c r="BR28" s="8">
        <f t="shared" si="23"/>
        <v>0</v>
      </c>
      <c r="BS28" s="17"/>
      <c r="BT28" s="7">
        <f t="shared" si="24"/>
        <v>0</v>
      </c>
      <c r="BU28" s="8">
        <f t="shared" si="25"/>
        <v>0</v>
      </c>
      <c r="BV28" s="17"/>
      <c r="BW28" s="7">
        <f t="shared" si="26"/>
        <v>0</v>
      </c>
      <c r="BX28" s="8">
        <f t="shared" si="27"/>
        <v>0</v>
      </c>
      <c r="BY28" s="17"/>
      <c r="BZ28" s="7">
        <f t="shared" si="28"/>
        <v>0</v>
      </c>
      <c r="CA28" s="9">
        <f t="shared" si="29"/>
        <v>0</v>
      </c>
      <c r="CB28" s="17"/>
      <c r="CC28" s="7">
        <f t="shared" si="30"/>
        <v>0</v>
      </c>
      <c r="CD28" s="9">
        <f t="shared" si="31"/>
        <v>0</v>
      </c>
      <c r="CE28" s="17"/>
      <c r="CF28" s="7">
        <f t="shared" si="32"/>
        <v>0</v>
      </c>
      <c r="CG28" s="9">
        <f t="shared" si="33"/>
        <v>0</v>
      </c>
      <c r="CH28" s="19"/>
      <c r="CI28" s="19">
        <f t="shared" si="34"/>
        <v>0</v>
      </c>
      <c r="CJ28" s="9">
        <f t="shared" si="35"/>
        <v>0</v>
      </c>
      <c r="CK28" s="19"/>
      <c r="CL28" s="19">
        <f t="shared" si="36"/>
        <v>0</v>
      </c>
      <c r="CM28" s="9">
        <f t="shared" si="37"/>
        <v>0</v>
      </c>
      <c r="CN28" s="19"/>
      <c r="CO28" s="19">
        <f t="shared" si="38"/>
        <v>0</v>
      </c>
      <c r="CP28" s="9">
        <f t="shared" si="39"/>
        <v>0</v>
      </c>
      <c r="CQ28" s="19">
        <v>12</v>
      </c>
      <c r="CR28" s="19">
        <f t="shared" si="40"/>
        <v>25</v>
      </c>
      <c r="CS28" s="9">
        <f t="shared" si="41"/>
        <v>1822.5000000000002</v>
      </c>
      <c r="CT28" s="10">
        <v>1287</v>
      </c>
    </row>
    <row r="29" spans="1:98" ht="26.4">
      <c r="A29" s="53">
        <v>25</v>
      </c>
      <c r="B29" s="53" t="s">
        <v>60</v>
      </c>
      <c r="C29" s="53" t="s">
        <v>265</v>
      </c>
      <c r="D29" s="20" t="s">
        <v>266</v>
      </c>
      <c r="E29" s="27" t="s">
        <v>267</v>
      </c>
      <c r="F29" s="20" t="s">
        <v>268</v>
      </c>
      <c r="G29" s="11" t="s">
        <v>269</v>
      </c>
      <c r="H29" s="11">
        <v>63629</v>
      </c>
      <c r="I29" s="21">
        <v>11.25</v>
      </c>
      <c r="J29" s="15">
        <v>11.25</v>
      </c>
      <c r="K29" s="54">
        <v>715826.25</v>
      </c>
      <c r="L29" s="44">
        <v>715826.25</v>
      </c>
      <c r="M29" s="42">
        <v>50</v>
      </c>
      <c r="N29" s="50" t="s">
        <v>270</v>
      </c>
      <c r="O29" s="50" t="s">
        <v>271</v>
      </c>
      <c r="P29" s="52">
        <v>11116290153</v>
      </c>
      <c r="Q29" s="52" t="s">
        <v>272</v>
      </c>
      <c r="R29" s="48" t="s">
        <v>273</v>
      </c>
      <c r="S29" s="48" t="s">
        <v>274</v>
      </c>
      <c r="T29" s="48" t="s">
        <v>270</v>
      </c>
      <c r="U29" s="52">
        <v>100884</v>
      </c>
      <c r="V29" s="51" t="s">
        <v>275</v>
      </c>
      <c r="W29" s="56">
        <v>11.25</v>
      </c>
      <c r="X29" s="48" t="s">
        <v>208</v>
      </c>
      <c r="Y29" s="56">
        <v>198</v>
      </c>
      <c r="Z29" s="57">
        <v>0.1</v>
      </c>
      <c r="AA29" s="52">
        <v>50</v>
      </c>
      <c r="AB29" s="48" t="s">
        <v>76</v>
      </c>
      <c r="AC29" s="58">
        <v>49136</v>
      </c>
      <c r="AD29" s="62">
        <v>8</v>
      </c>
      <c r="AE29" s="52" t="s">
        <v>276</v>
      </c>
      <c r="AF29" s="42">
        <v>0</v>
      </c>
      <c r="AG29" s="48"/>
      <c r="AH29" s="22">
        <v>11.25</v>
      </c>
      <c r="AI29" s="35">
        <v>3504</v>
      </c>
      <c r="AJ29" s="36">
        <f t="shared" si="0"/>
        <v>7300</v>
      </c>
      <c r="AK29" s="37">
        <f t="shared" si="1"/>
        <v>82125</v>
      </c>
      <c r="AL29" s="35">
        <v>1440</v>
      </c>
      <c r="AM29" s="36">
        <f t="shared" si="2"/>
        <v>3000</v>
      </c>
      <c r="AN29" s="37">
        <f t="shared" si="3"/>
        <v>33750</v>
      </c>
      <c r="AO29" s="35">
        <v>648</v>
      </c>
      <c r="AP29" s="36">
        <f t="shared" si="4"/>
        <v>1350</v>
      </c>
      <c r="AQ29" s="37">
        <f t="shared" si="5"/>
        <v>15187.5</v>
      </c>
      <c r="AR29" s="35">
        <v>1200</v>
      </c>
      <c r="AS29" s="36">
        <f t="shared" si="6"/>
        <v>2500</v>
      </c>
      <c r="AT29" s="37">
        <f t="shared" si="7"/>
        <v>28125</v>
      </c>
      <c r="AU29" s="35">
        <v>400</v>
      </c>
      <c r="AV29" s="36">
        <f t="shared" si="8"/>
        <v>833</v>
      </c>
      <c r="AW29" s="37">
        <f t="shared" si="9"/>
        <v>9371.25</v>
      </c>
      <c r="AX29" s="36">
        <v>800</v>
      </c>
      <c r="AY29" s="36">
        <f t="shared" si="10"/>
        <v>1666</v>
      </c>
      <c r="AZ29" s="37">
        <f t="shared" si="11"/>
        <v>18742.5</v>
      </c>
      <c r="BA29" s="38">
        <v>1504</v>
      </c>
      <c r="BB29" s="36">
        <f t="shared" si="12"/>
        <v>3133</v>
      </c>
      <c r="BC29" s="39">
        <f t="shared" si="13"/>
        <v>35246.25</v>
      </c>
      <c r="BD29" s="35">
        <v>936</v>
      </c>
      <c r="BE29" s="36">
        <f t="shared" si="14"/>
        <v>1950</v>
      </c>
      <c r="BF29" s="37">
        <f t="shared" si="15"/>
        <v>21937.5</v>
      </c>
      <c r="BG29" s="35">
        <v>2824</v>
      </c>
      <c r="BH29" s="36">
        <f t="shared" si="16"/>
        <v>5883</v>
      </c>
      <c r="BI29" s="37">
        <f t="shared" si="17"/>
        <v>66183.75</v>
      </c>
      <c r="BJ29" s="35">
        <v>400</v>
      </c>
      <c r="BK29" s="36">
        <f t="shared" si="18"/>
        <v>833</v>
      </c>
      <c r="BL29" s="37">
        <f t="shared" si="19"/>
        <v>9371.25</v>
      </c>
      <c r="BM29" s="35">
        <v>1600</v>
      </c>
      <c r="BN29" s="36">
        <f t="shared" si="20"/>
        <v>3333</v>
      </c>
      <c r="BO29" s="37">
        <f t="shared" si="21"/>
        <v>37496.25</v>
      </c>
      <c r="BP29" s="35">
        <v>1200</v>
      </c>
      <c r="BQ29" s="36">
        <f t="shared" si="22"/>
        <v>2500</v>
      </c>
      <c r="BR29" s="37">
        <f t="shared" si="23"/>
        <v>28125</v>
      </c>
      <c r="BS29" s="35">
        <v>2640</v>
      </c>
      <c r="BT29" s="36">
        <f t="shared" si="24"/>
        <v>5500</v>
      </c>
      <c r="BU29" s="37">
        <f t="shared" si="25"/>
        <v>61875</v>
      </c>
      <c r="BV29" s="35">
        <v>1600</v>
      </c>
      <c r="BW29" s="36">
        <f t="shared" si="26"/>
        <v>3333</v>
      </c>
      <c r="BX29" s="37">
        <f t="shared" si="27"/>
        <v>37496.25</v>
      </c>
      <c r="BY29" s="35">
        <v>720</v>
      </c>
      <c r="BZ29" s="36">
        <f t="shared" si="28"/>
        <v>1500</v>
      </c>
      <c r="CA29" s="40">
        <f t="shared" si="29"/>
        <v>16875</v>
      </c>
      <c r="CB29" s="35">
        <v>1200</v>
      </c>
      <c r="CC29" s="36">
        <f t="shared" si="30"/>
        <v>2500</v>
      </c>
      <c r="CD29" s="40">
        <f t="shared" si="31"/>
        <v>28125</v>
      </c>
      <c r="CE29" s="35">
        <v>192</v>
      </c>
      <c r="CF29" s="36">
        <f t="shared" si="32"/>
        <v>400</v>
      </c>
      <c r="CG29" s="40">
        <f t="shared" ref="CG29:CG35" si="43">CF31*AH29</f>
        <v>18742.5</v>
      </c>
      <c r="CH29" s="41">
        <v>80</v>
      </c>
      <c r="CI29" s="41">
        <f t="shared" si="34"/>
        <v>166</v>
      </c>
      <c r="CJ29" s="40">
        <f t="shared" si="35"/>
        <v>1867.5</v>
      </c>
      <c r="CK29" s="41"/>
      <c r="CL29" s="41">
        <f t="shared" si="36"/>
        <v>0</v>
      </c>
      <c r="CM29" s="40">
        <f t="shared" si="37"/>
        <v>0</v>
      </c>
      <c r="CN29" s="41"/>
      <c r="CO29" s="41">
        <f t="shared" si="38"/>
        <v>0</v>
      </c>
      <c r="CP29" s="40">
        <f t="shared" si="39"/>
        <v>0</v>
      </c>
      <c r="CQ29" s="41"/>
      <c r="CR29" s="41">
        <f t="shared" si="40"/>
        <v>0</v>
      </c>
      <c r="CS29" s="40">
        <f t="shared" si="41"/>
        <v>0</v>
      </c>
      <c r="CT29" s="10">
        <v>14683</v>
      </c>
    </row>
    <row r="30" spans="1:98" ht="19.8" customHeight="1">
      <c r="A30" s="53">
        <v>26</v>
      </c>
      <c r="B30" s="53" t="s">
        <v>60</v>
      </c>
      <c r="C30" s="53" t="s">
        <v>277</v>
      </c>
      <c r="D30" s="20" t="s">
        <v>278</v>
      </c>
      <c r="E30" s="27">
        <v>26999021</v>
      </c>
      <c r="F30" s="20" t="s">
        <v>279</v>
      </c>
      <c r="G30" s="11" t="s">
        <v>280</v>
      </c>
      <c r="H30" s="11">
        <v>109116</v>
      </c>
      <c r="I30" s="21">
        <v>67.5</v>
      </c>
      <c r="J30" s="15">
        <v>67.5</v>
      </c>
      <c r="K30" s="54">
        <v>7365330</v>
      </c>
      <c r="L30" s="44">
        <v>7365330</v>
      </c>
      <c r="M30" s="42">
        <v>56.6</v>
      </c>
      <c r="N30" s="50" t="s">
        <v>152</v>
      </c>
      <c r="O30" s="50" t="s">
        <v>281</v>
      </c>
      <c r="P30" s="48" t="s">
        <v>282</v>
      </c>
      <c r="Q30" s="48" t="s">
        <v>283</v>
      </c>
      <c r="R30" s="48" t="s">
        <v>284</v>
      </c>
      <c r="S30" s="48" t="s">
        <v>285</v>
      </c>
      <c r="T30" s="48" t="s">
        <v>286</v>
      </c>
      <c r="U30" s="48">
        <v>1002897</v>
      </c>
      <c r="V30" s="51" t="s">
        <v>287</v>
      </c>
      <c r="W30" s="48">
        <v>72.569999999999993</v>
      </c>
      <c r="X30" s="48" t="s">
        <v>60</v>
      </c>
      <c r="Y30" s="56">
        <v>171.1</v>
      </c>
      <c r="Z30" s="57">
        <v>0.1</v>
      </c>
      <c r="AA30" s="52" t="s">
        <v>75</v>
      </c>
      <c r="AB30" s="63" t="s">
        <v>76</v>
      </c>
      <c r="AC30" s="58">
        <v>44549</v>
      </c>
      <c r="AD30" s="62">
        <v>1</v>
      </c>
      <c r="AE30" s="48"/>
      <c r="AF30" s="42">
        <v>0</v>
      </c>
      <c r="AG30" s="48"/>
      <c r="AH30" s="22">
        <v>67.5</v>
      </c>
      <c r="AI30" s="35"/>
      <c r="AJ30" s="36">
        <f t="shared" si="0"/>
        <v>0</v>
      </c>
      <c r="AK30" s="37">
        <f t="shared" si="1"/>
        <v>0</v>
      </c>
      <c r="AL30" s="35"/>
      <c r="AM30" s="36">
        <f t="shared" si="2"/>
        <v>0</v>
      </c>
      <c r="AN30" s="37">
        <f t="shared" si="3"/>
        <v>0</v>
      </c>
      <c r="AO30" s="35"/>
      <c r="AP30" s="36">
        <f t="shared" si="4"/>
        <v>0</v>
      </c>
      <c r="AQ30" s="37">
        <f t="shared" si="5"/>
        <v>0</v>
      </c>
      <c r="AR30" s="35"/>
      <c r="AS30" s="36">
        <f t="shared" si="6"/>
        <v>0</v>
      </c>
      <c r="AT30" s="37">
        <f t="shared" si="7"/>
        <v>0</v>
      </c>
      <c r="AU30" s="35"/>
      <c r="AV30" s="36">
        <f t="shared" si="8"/>
        <v>0</v>
      </c>
      <c r="AW30" s="37">
        <f t="shared" si="9"/>
        <v>0</v>
      </c>
      <c r="AX30" s="36">
        <v>39490</v>
      </c>
      <c r="AY30" s="36">
        <f t="shared" si="10"/>
        <v>82270</v>
      </c>
      <c r="AZ30" s="37">
        <f t="shared" si="11"/>
        <v>5553225</v>
      </c>
      <c r="BA30" s="38"/>
      <c r="BB30" s="36">
        <f t="shared" si="12"/>
        <v>0</v>
      </c>
      <c r="BC30" s="39">
        <f t="shared" si="13"/>
        <v>0</v>
      </c>
      <c r="BD30" s="35"/>
      <c r="BE30" s="36">
        <f t="shared" si="14"/>
        <v>0</v>
      </c>
      <c r="BF30" s="37">
        <f t="shared" si="15"/>
        <v>0</v>
      </c>
      <c r="BG30" s="35"/>
      <c r="BH30" s="36">
        <f t="shared" si="16"/>
        <v>0</v>
      </c>
      <c r="BI30" s="37">
        <f t="shared" si="17"/>
        <v>0</v>
      </c>
      <c r="BJ30" s="35"/>
      <c r="BK30" s="36">
        <f t="shared" si="18"/>
        <v>0</v>
      </c>
      <c r="BL30" s="37">
        <f t="shared" si="19"/>
        <v>0</v>
      </c>
      <c r="BM30" s="35"/>
      <c r="BN30" s="36">
        <f t="shared" si="20"/>
        <v>0</v>
      </c>
      <c r="BO30" s="37">
        <f t="shared" si="21"/>
        <v>0</v>
      </c>
      <c r="BP30" s="35"/>
      <c r="BQ30" s="36">
        <f t="shared" si="22"/>
        <v>0</v>
      </c>
      <c r="BR30" s="37">
        <f t="shared" si="23"/>
        <v>0</v>
      </c>
      <c r="BS30" s="35"/>
      <c r="BT30" s="36">
        <f t="shared" si="24"/>
        <v>0</v>
      </c>
      <c r="BU30" s="37">
        <f t="shared" si="25"/>
        <v>0</v>
      </c>
      <c r="BV30" s="35"/>
      <c r="BW30" s="36">
        <f t="shared" si="26"/>
        <v>0</v>
      </c>
      <c r="BX30" s="37">
        <f t="shared" si="27"/>
        <v>0</v>
      </c>
      <c r="BY30" s="35"/>
      <c r="BZ30" s="36">
        <f t="shared" si="28"/>
        <v>0</v>
      </c>
      <c r="CA30" s="40">
        <f t="shared" si="29"/>
        <v>0</v>
      </c>
      <c r="CB30" s="35"/>
      <c r="CC30" s="36">
        <f t="shared" si="30"/>
        <v>0</v>
      </c>
      <c r="CD30" s="40">
        <f t="shared" si="31"/>
        <v>0</v>
      </c>
      <c r="CE30" s="35"/>
      <c r="CF30" s="36">
        <f t="shared" si="32"/>
        <v>0</v>
      </c>
      <c r="CG30" s="40">
        <f t="shared" si="43"/>
        <v>112455</v>
      </c>
      <c r="CH30" s="41"/>
      <c r="CI30" s="41">
        <f t="shared" si="34"/>
        <v>0</v>
      </c>
      <c r="CJ30" s="40">
        <f t="shared" si="35"/>
        <v>0</v>
      </c>
      <c r="CK30" s="41"/>
      <c r="CL30" s="41">
        <f t="shared" si="36"/>
        <v>0</v>
      </c>
      <c r="CM30" s="40">
        <f t="shared" si="37"/>
        <v>0</v>
      </c>
      <c r="CN30" s="41"/>
      <c r="CO30" s="41">
        <f t="shared" si="38"/>
        <v>0</v>
      </c>
      <c r="CP30" s="40">
        <f t="shared" si="39"/>
        <v>0</v>
      </c>
      <c r="CQ30" s="41"/>
      <c r="CR30" s="41">
        <f t="shared" si="40"/>
        <v>0</v>
      </c>
      <c r="CS30" s="40">
        <f t="shared" si="41"/>
        <v>0</v>
      </c>
      <c r="CT30" s="10">
        <v>25180</v>
      </c>
    </row>
    <row r="31" spans="1:98" ht="26.4">
      <c r="A31" s="53">
        <v>27</v>
      </c>
      <c r="B31" s="53" t="s">
        <v>60</v>
      </c>
      <c r="C31" s="67" t="s">
        <v>288</v>
      </c>
      <c r="D31" s="20" t="s">
        <v>289</v>
      </c>
      <c r="E31" s="27">
        <v>48079014</v>
      </c>
      <c r="F31" s="20" t="s">
        <v>290</v>
      </c>
      <c r="G31" s="11" t="s">
        <v>291</v>
      </c>
      <c r="H31" s="11">
        <v>26670</v>
      </c>
      <c r="I31" s="21">
        <v>48.43</v>
      </c>
      <c r="J31" s="32">
        <v>48.426000000000002</v>
      </c>
      <c r="K31" s="54">
        <v>1291521.4200000002</v>
      </c>
      <c r="L31" s="68">
        <f>K31+K32+K33</f>
        <v>5251799.7000007946</v>
      </c>
      <c r="M31" s="42">
        <v>41.1</v>
      </c>
      <c r="N31" s="50" t="s">
        <v>270</v>
      </c>
      <c r="O31" s="50" t="s">
        <v>292</v>
      </c>
      <c r="P31" s="48" t="s">
        <v>67</v>
      </c>
      <c r="Q31" s="48" t="s">
        <v>293</v>
      </c>
      <c r="R31" s="48" t="s">
        <v>69</v>
      </c>
      <c r="S31" s="48" t="s">
        <v>70</v>
      </c>
      <c r="T31" s="48" t="s">
        <v>270</v>
      </c>
      <c r="U31" s="52" t="s">
        <v>294</v>
      </c>
      <c r="V31" s="51" t="s">
        <v>295</v>
      </c>
      <c r="W31" s="56">
        <v>82.22</v>
      </c>
      <c r="X31" s="48" t="s">
        <v>74</v>
      </c>
      <c r="Y31" s="56">
        <v>1503.51</v>
      </c>
      <c r="Z31" s="57">
        <v>0.1</v>
      </c>
      <c r="AA31" s="52" t="s">
        <v>75</v>
      </c>
      <c r="AB31" s="63" t="s">
        <v>76</v>
      </c>
      <c r="AC31" s="58">
        <v>46767</v>
      </c>
      <c r="AD31" s="62">
        <v>10</v>
      </c>
      <c r="AE31" s="52" t="s">
        <v>77</v>
      </c>
      <c r="AF31" s="42">
        <v>825</v>
      </c>
      <c r="AG31" s="48"/>
      <c r="AH31" s="22">
        <v>48.426000000000002</v>
      </c>
      <c r="AI31" s="35"/>
      <c r="AJ31" s="36">
        <f t="shared" si="0"/>
        <v>0</v>
      </c>
      <c r="AK31" s="37">
        <f t="shared" si="1"/>
        <v>0</v>
      </c>
      <c r="AL31" s="35">
        <v>100</v>
      </c>
      <c r="AM31" s="36">
        <f t="shared" si="2"/>
        <v>208</v>
      </c>
      <c r="AN31" s="37">
        <f t="shared" si="3"/>
        <v>10072.608</v>
      </c>
      <c r="AO31" s="35">
        <v>100</v>
      </c>
      <c r="AP31" s="36">
        <f t="shared" si="4"/>
        <v>208</v>
      </c>
      <c r="AQ31" s="37">
        <f t="shared" si="5"/>
        <v>10072.608</v>
      </c>
      <c r="AR31" s="35"/>
      <c r="AS31" s="36">
        <f t="shared" si="6"/>
        <v>0</v>
      </c>
      <c r="AT31" s="37">
        <f t="shared" si="7"/>
        <v>0</v>
      </c>
      <c r="AU31" s="35">
        <v>100</v>
      </c>
      <c r="AV31" s="36">
        <f t="shared" si="8"/>
        <v>208</v>
      </c>
      <c r="AW31" s="37">
        <f t="shared" si="9"/>
        <v>10072.608</v>
      </c>
      <c r="AX31" s="36"/>
      <c r="AY31" s="36">
        <f t="shared" si="10"/>
        <v>0</v>
      </c>
      <c r="AZ31" s="37">
        <f t="shared" si="11"/>
        <v>0</v>
      </c>
      <c r="BA31" s="38">
        <v>150</v>
      </c>
      <c r="BB31" s="36">
        <f t="shared" si="12"/>
        <v>312</v>
      </c>
      <c r="BC31" s="39">
        <f t="shared" si="13"/>
        <v>15108.912</v>
      </c>
      <c r="BD31" s="35"/>
      <c r="BE31" s="36">
        <f t="shared" si="14"/>
        <v>0</v>
      </c>
      <c r="BF31" s="37">
        <f t="shared" si="15"/>
        <v>0</v>
      </c>
      <c r="BG31" s="35"/>
      <c r="BH31" s="36">
        <f t="shared" si="16"/>
        <v>0</v>
      </c>
      <c r="BI31" s="37">
        <f t="shared" si="17"/>
        <v>0</v>
      </c>
      <c r="BJ31" s="35"/>
      <c r="BK31" s="36">
        <f t="shared" si="18"/>
        <v>0</v>
      </c>
      <c r="BL31" s="37">
        <f t="shared" si="19"/>
        <v>0</v>
      </c>
      <c r="BM31" s="35">
        <v>2000</v>
      </c>
      <c r="BN31" s="36">
        <f t="shared" si="20"/>
        <v>4166</v>
      </c>
      <c r="BO31" s="37">
        <f t="shared" si="21"/>
        <v>201742.71600000001</v>
      </c>
      <c r="BP31" s="35">
        <v>1000</v>
      </c>
      <c r="BQ31" s="36">
        <f t="shared" si="22"/>
        <v>2083</v>
      </c>
      <c r="BR31" s="37">
        <f t="shared" si="23"/>
        <v>100871.35800000001</v>
      </c>
      <c r="BS31" s="35"/>
      <c r="BT31" s="36">
        <f t="shared" si="24"/>
        <v>0</v>
      </c>
      <c r="BU31" s="37">
        <f t="shared" si="25"/>
        <v>0</v>
      </c>
      <c r="BV31" s="35">
        <v>2000</v>
      </c>
      <c r="BW31" s="36">
        <f t="shared" si="26"/>
        <v>4166</v>
      </c>
      <c r="BX31" s="37">
        <f t="shared" si="27"/>
        <v>201742.71600000001</v>
      </c>
      <c r="BY31" s="35">
        <v>2000</v>
      </c>
      <c r="BZ31" s="36">
        <f t="shared" si="28"/>
        <v>4166</v>
      </c>
      <c r="CA31" s="40">
        <f t="shared" si="29"/>
        <v>201742.71600000001</v>
      </c>
      <c r="CB31" s="35">
        <v>800</v>
      </c>
      <c r="CC31" s="36">
        <f t="shared" si="30"/>
        <v>1666</v>
      </c>
      <c r="CD31" s="40">
        <f t="shared" si="31"/>
        <v>80677.716</v>
      </c>
      <c r="CE31" s="35">
        <v>800</v>
      </c>
      <c r="CF31" s="36">
        <f t="shared" si="32"/>
        <v>1666</v>
      </c>
      <c r="CG31" s="40">
        <f t="shared" si="43"/>
        <v>161403.85800000001</v>
      </c>
      <c r="CH31" s="41"/>
      <c r="CI31" s="41">
        <f t="shared" si="34"/>
        <v>0</v>
      </c>
      <c r="CJ31" s="40">
        <f t="shared" si="35"/>
        <v>0</v>
      </c>
      <c r="CK31" s="41"/>
      <c r="CL31" s="41">
        <f t="shared" si="36"/>
        <v>0</v>
      </c>
      <c r="CM31" s="40">
        <f t="shared" si="37"/>
        <v>0</v>
      </c>
      <c r="CN31" s="41"/>
      <c r="CO31" s="41">
        <f t="shared" si="38"/>
        <v>0</v>
      </c>
      <c r="CP31" s="40">
        <f t="shared" si="39"/>
        <v>0</v>
      </c>
      <c r="CQ31" s="41"/>
      <c r="CR31" s="41">
        <f t="shared" si="40"/>
        <v>0</v>
      </c>
      <c r="CS31" s="40">
        <f t="shared" si="41"/>
        <v>0</v>
      </c>
      <c r="CT31" s="10">
        <v>6154</v>
      </c>
    </row>
    <row r="32" spans="1:98" ht="26.4">
      <c r="A32" s="53">
        <v>27</v>
      </c>
      <c r="B32" s="53" t="s">
        <v>78</v>
      </c>
      <c r="C32" s="67"/>
      <c r="D32" s="20" t="s">
        <v>289</v>
      </c>
      <c r="E32" s="27">
        <v>48079026</v>
      </c>
      <c r="F32" s="20" t="s">
        <v>290</v>
      </c>
      <c r="G32" s="11" t="s">
        <v>291</v>
      </c>
      <c r="H32" s="11">
        <v>22608</v>
      </c>
      <c r="I32" s="21">
        <v>48.43</v>
      </c>
      <c r="J32" s="33">
        <v>48.426000088499997</v>
      </c>
      <c r="K32" s="54">
        <v>1094815.0100008079</v>
      </c>
      <c r="L32" s="68"/>
      <c r="M32" s="42">
        <v>41.1</v>
      </c>
      <c r="N32" s="50" t="s">
        <v>270</v>
      </c>
      <c r="O32" s="50" t="s">
        <v>292</v>
      </c>
      <c r="P32" s="48" t="s">
        <v>67</v>
      </c>
      <c r="Q32" s="48" t="s">
        <v>293</v>
      </c>
      <c r="R32" s="48" t="s">
        <v>69</v>
      </c>
      <c r="S32" s="48" t="s">
        <v>70</v>
      </c>
      <c r="T32" s="48" t="s">
        <v>270</v>
      </c>
      <c r="U32" s="52" t="s">
        <v>296</v>
      </c>
      <c r="V32" s="51" t="s">
        <v>295</v>
      </c>
      <c r="W32" s="56">
        <v>82.22</v>
      </c>
      <c r="X32" s="48" t="s">
        <v>74</v>
      </c>
      <c r="Y32" s="56">
        <v>2255.27</v>
      </c>
      <c r="Z32" s="57">
        <v>0.1</v>
      </c>
      <c r="AA32" s="52" t="s">
        <v>75</v>
      </c>
      <c r="AB32" s="63" t="s">
        <v>76</v>
      </c>
      <c r="AC32" s="58">
        <v>46767</v>
      </c>
      <c r="AD32" s="62">
        <v>15</v>
      </c>
      <c r="AE32" s="52" t="s">
        <v>77</v>
      </c>
      <c r="AF32" s="42">
        <v>825</v>
      </c>
      <c r="AG32" s="48"/>
      <c r="AH32" s="22">
        <v>48.426000088499997</v>
      </c>
      <c r="AI32" s="35"/>
      <c r="AJ32" s="36">
        <f t="shared" si="0"/>
        <v>0</v>
      </c>
      <c r="AK32" s="37">
        <f t="shared" si="1"/>
        <v>0</v>
      </c>
      <c r="AL32" s="35">
        <v>100</v>
      </c>
      <c r="AM32" s="36">
        <f t="shared" si="2"/>
        <v>208</v>
      </c>
      <c r="AN32" s="37">
        <f t="shared" si="3"/>
        <v>10072.608018408</v>
      </c>
      <c r="AO32" s="35">
        <v>100</v>
      </c>
      <c r="AP32" s="36">
        <f t="shared" si="4"/>
        <v>208</v>
      </c>
      <c r="AQ32" s="37">
        <f t="shared" si="5"/>
        <v>10072.608018408</v>
      </c>
      <c r="AR32" s="35"/>
      <c r="AS32" s="36">
        <f t="shared" si="6"/>
        <v>0</v>
      </c>
      <c r="AT32" s="37">
        <f t="shared" si="7"/>
        <v>0</v>
      </c>
      <c r="AU32" s="35">
        <v>100</v>
      </c>
      <c r="AV32" s="36">
        <f t="shared" si="8"/>
        <v>208</v>
      </c>
      <c r="AW32" s="37">
        <f t="shared" si="9"/>
        <v>10072.608018408</v>
      </c>
      <c r="AX32" s="36"/>
      <c r="AY32" s="36">
        <f t="shared" si="10"/>
        <v>0</v>
      </c>
      <c r="AZ32" s="37">
        <f t="shared" si="11"/>
        <v>0</v>
      </c>
      <c r="BA32" s="38">
        <v>150</v>
      </c>
      <c r="BB32" s="36">
        <f t="shared" si="12"/>
        <v>312</v>
      </c>
      <c r="BC32" s="39">
        <f t="shared" si="13"/>
        <v>15108.912027611999</v>
      </c>
      <c r="BD32" s="35"/>
      <c r="BE32" s="36">
        <f t="shared" si="14"/>
        <v>0</v>
      </c>
      <c r="BF32" s="37">
        <f t="shared" si="15"/>
        <v>0</v>
      </c>
      <c r="BG32" s="35"/>
      <c r="BH32" s="36">
        <f t="shared" si="16"/>
        <v>0</v>
      </c>
      <c r="BI32" s="37">
        <f t="shared" si="17"/>
        <v>0</v>
      </c>
      <c r="BJ32" s="35"/>
      <c r="BK32" s="36">
        <f t="shared" si="18"/>
        <v>0</v>
      </c>
      <c r="BL32" s="37">
        <f t="shared" si="19"/>
        <v>0</v>
      </c>
      <c r="BM32" s="35">
        <v>2000</v>
      </c>
      <c r="BN32" s="36">
        <f t="shared" si="20"/>
        <v>4166</v>
      </c>
      <c r="BO32" s="37">
        <f t="shared" si="21"/>
        <v>201742.71636869098</v>
      </c>
      <c r="BP32" s="35">
        <v>1000</v>
      </c>
      <c r="BQ32" s="36">
        <f t="shared" si="22"/>
        <v>2083</v>
      </c>
      <c r="BR32" s="37">
        <f t="shared" si="23"/>
        <v>100871.35818434549</v>
      </c>
      <c r="BS32" s="35"/>
      <c r="BT32" s="36">
        <f t="shared" si="24"/>
        <v>0</v>
      </c>
      <c r="BU32" s="37">
        <f t="shared" si="25"/>
        <v>0</v>
      </c>
      <c r="BV32" s="35">
        <v>2000</v>
      </c>
      <c r="BW32" s="36">
        <f t="shared" si="26"/>
        <v>4166</v>
      </c>
      <c r="BX32" s="37">
        <f t="shared" si="27"/>
        <v>201742.71636869098</v>
      </c>
      <c r="BY32" s="35">
        <v>2000</v>
      </c>
      <c r="BZ32" s="36">
        <f t="shared" si="28"/>
        <v>4166</v>
      </c>
      <c r="CA32" s="40">
        <f t="shared" si="29"/>
        <v>201742.71636869098</v>
      </c>
      <c r="CB32" s="35">
        <v>800</v>
      </c>
      <c r="CC32" s="36">
        <f t="shared" si="30"/>
        <v>1666</v>
      </c>
      <c r="CD32" s="40">
        <f t="shared" si="31"/>
        <v>80677.716147440995</v>
      </c>
      <c r="CE32" s="35">
        <v>800</v>
      </c>
      <c r="CF32" s="36">
        <f t="shared" si="32"/>
        <v>1666</v>
      </c>
      <c r="CG32" s="40">
        <f t="shared" si="43"/>
        <v>10072.608018408</v>
      </c>
      <c r="CH32" s="41"/>
      <c r="CI32" s="41">
        <f t="shared" si="34"/>
        <v>0</v>
      </c>
      <c r="CJ32" s="40">
        <f t="shared" si="35"/>
        <v>0</v>
      </c>
      <c r="CK32" s="41"/>
      <c r="CL32" s="41">
        <f t="shared" si="36"/>
        <v>0</v>
      </c>
      <c r="CM32" s="40">
        <f t="shared" si="37"/>
        <v>0</v>
      </c>
      <c r="CN32" s="41"/>
      <c r="CO32" s="41">
        <f t="shared" si="38"/>
        <v>0</v>
      </c>
      <c r="CP32" s="40">
        <f t="shared" si="39"/>
        <v>0</v>
      </c>
      <c r="CQ32" s="41"/>
      <c r="CR32" s="41">
        <f t="shared" si="40"/>
        <v>0</v>
      </c>
      <c r="CS32" s="40">
        <f t="shared" si="41"/>
        <v>0</v>
      </c>
      <c r="CT32" s="10">
        <v>5217</v>
      </c>
    </row>
    <row r="33" spans="1:98" ht="26.4">
      <c r="A33" s="53">
        <v>27</v>
      </c>
      <c r="B33" s="53" t="s">
        <v>208</v>
      </c>
      <c r="C33" s="67"/>
      <c r="D33" s="20" t="s">
        <v>289</v>
      </c>
      <c r="E33" s="27">
        <v>48079038</v>
      </c>
      <c r="F33" s="20" t="s">
        <v>290</v>
      </c>
      <c r="G33" s="11" t="s">
        <v>291</v>
      </c>
      <c r="H33" s="11">
        <v>59172</v>
      </c>
      <c r="I33" s="21">
        <v>48.43</v>
      </c>
      <c r="J33" s="33">
        <v>48.425999966200003</v>
      </c>
      <c r="K33" s="54">
        <v>2865463.2699999865</v>
      </c>
      <c r="L33" s="68"/>
      <c r="M33" s="42">
        <v>41.1</v>
      </c>
      <c r="N33" s="50" t="s">
        <v>270</v>
      </c>
      <c r="O33" s="50" t="s">
        <v>292</v>
      </c>
      <c r="P33" s="48" t="s">
        <v>67</v>
      </c>
      <c r="Q33" s="48" t="s">
        <v>293</v>
      </c>
      <c r="R33" s="48" t="s">
        <v>69</v>
      </c>
      <c r="S33" s="48" t="s">
        <v>70</v>
      </c>
      <c r="T33" s="48" t="s">
        <v>270</v>
      </c>
      <c r="U33" s="52" t="s">
        <v>297</v>
      </c>
      <c r="V33" s="51" t="s">
        <v>295</v>
      </c>
      <c r="W33" s="56">
        <v>82.22</v>
      </c>
      <c r="X33" s="48" t="s">
        <v>74</v>
      </c>
      <c r="Y33" s="56">
        <v>4510.54</v>
      </c>
      <c r="Z33" s="57">
        <v>0.1</v>
      </c>
      <c r="AA33" s="52" t="s">
        <v>75</v>
      </c>
      <c r="AB33" s="63" t="s">
        <v>76</v>
      </c>
      <c r="AC33" s="58">
        <v>46767</v>
      </c>
      <c r="AD33" s="62">
        <v>30</v>
      </c>
      <c r="AE33" s="52" t="s">
        <v>77</v>
      </c>
      <c r="AF33" s="42">
        <v>825</v>
      </c>
      <c r="AG33" s="48"/>
      <c r="AH33" s="22">
        <v>48.425999966200003</v>
      </c>
      <c r="AI33" s="35"/>
      <c r="AJ33" s="36">
        <f t="shared" si="0"/>
        <v>0</v>
      </c>
      <c r="AK33" s="37">
        <f t="shared" si="1"/>
        <v>0</v>
      </c>
      <c r="AL33" s="35">
        <v>300</v>
      </c>
      <c r="AM33" s="36">
        <f t="shared" si="2"/>
        <v>625</v>
      </c>
      <c r="AN33" s="37">
        <f t="shared" si="3"/>
        <v>30266.249978875003</v>
      </c>
      <c r="AO33" s="35">
        <v>300</v>
      </c>
      <c r="AP33" s="36">
        <f t="shared" si="4"/>
        <v>625</v>
      </c>
      <c r="AQ33" s="37">
        <f t="shared" si="5"/>
        <v>30266.249978875003</v>
      </c>
      <c r="AR33" s="35"/>
      <c r="AS33" s="36">
        <f t="shared" si="6"/>
        <v>0</v>
      </c>
      <c r="AT33" s="37">
        <f t="shared" si="7"/>
        <v>0</v>
      </c>
      <c r="AU33" s="35">
        <v>200</v>
      </c>
      <c r="AV33" s="36">
        <f t="shared" si="8"/>
        <v>416</v>
      </c>
      <c r="AW33" s="37">
        <f t="shared" si="9"/>
        <v>20145.215985939201</v>
      </c>
      <c r="AX33" s="36"/>
      <c r="AY33" s="36">
        <f t="shared" si="10"/>
        <v>0</v>
      </c>
      <c r="AZ33" s="37">
        <f t="shared" si="11"/>
        <v>0</v>
      </c>
      <c r="BA33" s="38">
        <v>450</v>
      </c>
      <c r="BB33" s="36">
        <f t="shared" si="12"/>
        <v>937</v>
      </c>
      <c r="BC33" s="39">
        <f t="shared" si="13"/>
        <v>45375.161968329405</v>
      </c>
      <c r="BD33" s="35"/>
      <c r="BE33" s="36">
        <f t="shared" si="14"/>
        <v>0</v>
      </c>
      <c r="BF33" s="37">
        <f t="shared" si="15"/>
        <v>0</v>
      </c>
      <c r="BG33" s="35"/>
      <c r="BH33" s="36">
        <f t="shared" si="16"/>
        <v>0</v>
      </c>
      <c r="BI33" s="37">
        <f t="shared" si="17"/>
        <v>0</v>
      </c>
      <c r="BJ33" s="35"/>
      <c r="BK33" s="36">
        <f t="shared" si="18"/>
        <v>0</v>
      </c>
      <c r="BL33" s="37">
        <f t="shared" si="19"/>
        <v>0</v>
      </c>
      <c r="BM33" s="35">
        <v>5000</v>
      </c>
      <c r="BN33" s="36">
        <f t="shared" si="20"/>
        <v>10416</v>
      </c>
      <c r="BO33" s="37">
        <f t="shared" si="21"/>
        <v>504405.21564793924</v>
      </c>
      <c r="BP33" s="35">
        <v>4000</v>
      </c>
      <c r="BQ33" s="36">
        <f t="shared" si="22"/>
        <v>8333</v>
      </c>
      <c r="BR33" s="37">
        <f t="shared" si="23"/>
        <v>403533.8577183446</v>
      </c>
      <c r="BS33" s="35"/>
      <c r="BT33" s="36">
        <f t="shared" si="24"/>
        <v>0</v>
      </c>
      <c r="BU33" s="37">
        <f t="shared" si="25"/>
        <v>0</v>
      </c>
      <c r="BV33" s="35">
        <v>5000</v>
      </c>
      <c r="BW33" s="36">
        <f t="shared" si="26"/>
        <v>10416</v>
      </c>
      <c r="BX33" s="37">
        <f t="shared" si="27"/>
        <v>504405.21564793924</v>
      </c>
      <c r="BY33" s="35">
        <v>5000</v>
      </c>
      <c r="BZ33" s="36">
        <f t="shared" si="28"/>
        <v>10416</v>
      </c>
      <c r="CA33" s="40">
        <f t="shared" si="29"/>
        <v>504405.21564793924</v>
      </c>
      <c r="CB33" s="35">
        <v>1600</v>
      </c>
      <c r="CC33" s="36">
        <f t="shared" si="30"/>
        <v>3333</v>
      </c>
      <c r="CD33" s="40">
        <f t="shared" si="31"/>
        <v>161403.85788734461</v>
      </c>
      <c r="CE33" s="35">
        <v>1600</v>
      </c>
      <c r="CF33" s="36">
        <f t="shared" si="32"/>
        <v>3333</v>
      </c>
      <c r="CG33" s="40">
        <f t="shared" si="43"/>
        <v>0</v>
      </c>
      <c r="CH33" s="41"/>
      <c r="CI33" s="41">
        <f t="shared" si="34"/>
        <v>0</v>
      </c>
      <c r="CJ33" s="40">
        <f t="shared" si="35"/>
        <v>0</v>
      </c>
      <c r="CK33" s="41"/>
      <c r="CL33" s="41">
        <f t="shared" si="36"/>
        <v>0</v>
      </c>
      <c r="CM33" s="40">
        <f t="shared" si="37"/>
        <v>0</v>
      </c>
      <c r="CN33" s="41"/>
      <c r="CO33" s="41">
        <f t="shared" si="38"/>
        <v>0</v>
      </c>
      <c r="CP33" s="40">
        <f t="shared" si="39"/>
        <v>0</v>
      </c>
      <c r="CQ33" s="41"/>
      <c r="CR33" s="41">
        <f t="shared" si="40"/>
        <v>0</v>
      </c>
      <c r="CS33" s="40">
        <f t="shared" si="41"/>
        <v>0</v>
      </c>
      <c r="CT33" s="10">
        <v>13655</v>
      </c>
    </row>
    <row r="34" spans="1:98">
      <c r="A34" s="53">
        <v>28</v>
      </c>
      <c r="B34" s="53" t="s">
        <v>60</v>
      </c>
      <c r="C34" s="67" t="s">
        <v>298</v>
      </c>
      <c r="D34" s="20" t="s">
        <v>299</v>
      </c>
      <c r="E34" s="27">
        <v>39551015</v>
      </c>
      <c r="F34" s="20" t="s">
        <v>300</v>
      </c>
      <c r="G34" s="11" t="s">
        <v>301</v>
      </c>
      <c r="H34" s="11">
        <v>6628</v>
      </c>
      <c r="I34" s="24">
        <v>63.1</v>
      </c>
      <c r="J34" s="33">
        <v>63.003999698199998</v>
      </c>
      <c r="K34" s="54">
        <v>417590.50999966956</v>
      </c>
      <c r="L34" s="68">
        <f>K34+K35</f>
        <v>661415.9899996696</v>
      </c>
      <c r="M34" s="42">
        <v>40.35</v>
      </c>
      <c r="N34" s="50" t="s">
        <v>270</v>
      </c>
      <c r="O34" s="50" t="s">
        <v>302</v>
      </c>
      <c r="P34" s="48" t="s">
        <v>303</v>
      </c>
      <c r="Q34" s="48" t="s">
        <v>304</v>
      </c>
      <c r="R34" s="48" t="s">
        <v>330</v>
      </c>
      <c r="S34" s="48" t="s">
        <v>305</v>
      </c>
      <c r="T34" s="48" t="s">
        <v>270</v>
      </c>
      <c r="U34" s="48">
        <v>1500142</v>
      </c>
      <c r="V34" s="51" t="s">
        <v>306</v>
      </c>
      <c r="W34" s="64">
        <v>63.003999999999998</v>
      </c>
      <c r="X34" s="48" t="s">
        <v>74</v>
      </c>
      <c r="Y34" s="48">
        <v>1161.79</v>
      </c>
      <c r="Z34" s="57">
        <v>0.1</v>
      </c>
      <c r="AA34" s="48">
        <v>40.35</v>
      </c>
      <c r="AB34" s="63" t="s">
        <v>76</v>
      </c>
      <c r="AC34" s="65">
        <v>44045</v>
      </c>
      <c r="AD34" s="62">
        <v>10</v>
      </c>
      <c r="AE34" s="48"/>
      <c r="AF34" s="42">
        <v>0.152</v>
      </c>
      <c r="AG34" s="48"/>
      <c r="AH34" s="22">
        <v>63.003999698199998</v>
      </c>
      <c r="AI34" s="35">
        <v>350</v>
      </c>
      <c r="AJ34" s="36">
        <f t="shared" si="0"/>
        <v>729</v>
      </c>
      <c r="AK34" s="37">
        <f t="shared" si="1"/>
        <v>45929.915779987801</v>
      </c>
      <c r="AL34" s="35">
        <v>100</v>
      </c>
      <c r="AM34" s="36">
        <f t="shared" si="2"/>
        <v>208</v>
      </c>
      <c r="AN34" s="37">
        <f t="shared" si="3"/>
        <v>13104.831937225599</v>
      </c>
      <c r="AO34" s="35"/>
      <c r="AP34" s="36">
        <f t="shared" si="4"/>
        <v>0</v>
      </c>
      <c r="AQ34" s="37">
        <f t="shared" si="5"/>
        <v>0</v>
      </c>
      <c r="AR34" s="35">
        <v>50</v>
      </c>
      <c r="AS34" s="36">
        <f t="shared" si="6"/>
        <v>104</v>
      </c>
      <c r="AT34" s="37">
        <f t="shared" si="7"/>
        <v>6552.4159686127996</v>
      </c>
      <c r="AU34" s="35">
        <v>100</v>
      </c>
      <c r="AV34" s="36">
        <f t="shared" si="8"/>
        <v>208</v>
      </c>
      <c r="AW34" s="37">
        <f t="shared" si="9"/>
        <v>13104.831937225599</v>
      </c>
      <c r="AX34" s="36"/>
      <c r="AY34" s="36">
        <f t="shared" si="10"/>
        <v>0</v>
      </c>
      <c r="AZ34" s="37">
        <f t="shared" si="11"/>
        <v>0</v>
      </c>
      <c r="BA34" s="38"/>
      <c r="BB34" s="36">
        <f t="shared" si="12"/>
        <v>0</v>
      </c>
      <c r="BC34" s="39">
        <f t="shared" si="13"/>
        <v>0</v>
      </c>
      <c r="BD34" s="35"/>
      <c r="BE34" s="36">
        <f t="shared" si="14"/>
        <v>0</v>
      </c>
      <c r="BF34" s="37">
        <f t="shared" si="15"/>
        <v>0</v>
      </c>
      <c r="BG34" s="35">
        <v>100</v>
      </c>
      <c r="BH34" s="36">
        <f t="shared" si="16"/>
        <v>208</v>
      </c>
      <c r="BI34" s="37">
        <f t="shared" si="17"/>
        <v>13104.831937225599</v>
      </c>
      <c r="BJ34" s="35"/>
      <c r="BK34" s="36">
        <f t="shared" si="18"/>
        <v>0</v>
      </c>
      <c r="BL34" s="37">
        <f t="shared" si="19"/>
        <v>0</v>
      </c>
      <c r="BM34" s="35">
        <v>200</v>
      </c>
      <c r="BN34" s="36">
        <f t="shared" si="20"/>
        <v>416</v>
      </c>
      <c r="BO34" s="37">
        <f t="shared" si="21"/>
        <v>26209.663874451198</v>
      </c>
      <c r="BP34" s="35">
        <v>400</v>
      </c>
      <c r="BQ34" s="36">
        <f t="shared" si="22"/>
        <v>833</v>
      </c>
      <c r="BR34" s="37">
        <f t="shared" si="23"/>
        <v>52482.331748600598</v>
      </c>
      <c r="BS34" s="35">
        <v>150</v>
      </c>
      <c r="BT34" s="36">
        <f t="shared" si="24"/>
        <v>312</v>
      </c>
      <c r="BU34" s="37">
        <f t="shared" si="25"/>
        <v>19657.247905838398</v>
      </c>
      <c r="BV34" s="35">
        <v>250</v>
      </c>
      <c r="BW34" s="36">
        <f t="shared" si="26"/>
        <v>520</v>
      </c>
      <c r="BX34" s="37">
        <f t="shared" si="27"/>
        <v>32762.079843063999</v>
      </c>
      <c r="BY34" s="35">
        <v>50</v>
      </c>
      <c r="BZ34" s="36">
        <f t="shared" si="28"/>
        <v>104</v>
      </c>
      <c r="CA34" s="40">
        <f t="shared" si="29"/>
        <v>6552.4159686127996</v>
      </c>
      <c r="CB34" s="35">
        <v>450</v>
      </c>
      <c r="CC34" s="36">
        <f t="shared" si="30"/>
        <v>937</v>
      </c>
      <c r="CD34" s="40">
        <f t="shared" si="31"/>
        <v>59034.747717213395</v>
      </c>
      <c r="CE34" s="35">
        <v>100</v>
      </c>
      <c r="CF34" s="36">
        <f t="shared" si="32"/>
        <v>208</v>
      </c>
      <c r="CG34" s="40">
        <f t="shared" si="43"/>
        <v>0</v>
      </c>
      <c r="CH34" s="41"/>
      <c r="CI34" s="41">
        <f t="shared" si="34"/>
        <v>0</v>
      </c>
      <c r="CJ34" s="40">
        <f t="shared" si="35"/>
        <v>0</v>
      </c>
      <c r="CK34" s="41">
        <v>250</v>
      </c>
      <c r="CL34" s="41">
        <f t="shared" si="36"/>
        <v>520</v>
      </c>
      <c r="CM34" s="40">
        <f t="shared" si="37"/>
        <v>32762.079843063999</v>
      </c>
      <c r="CN34" s="41"/>
      <c r="CO34" s="41">
        <f t="shared" si="38"/>
        <v>0</v>
      </c>
      <c r="CP34" s="40">
        <f t="shared" si="39"/>
        <v>0</v>
      </c>
      <c r="CQ34" s="41"/>
      <c r="CR34" s="41">
        <f t="shared" si="40"/>
        <v>0</v>
      </c>
      <c r="CS34" s="40">
        <f t="shared" si="41"/>
        <v>0</v>
      </c>
      <c r="CT34" s="10">
        <v>1529</v>
      </c>
    </row>
    <row r="35" spans="1:98">
      <c r="A35" s="53">
        <v>28</v>
      </c>
      <c r="B35" s="53" t="s">
        <v>78</v>
      </c>
      <c r="C35" s="67"/>
      <c r="D35" s="20" t="s">
        <v>299</v>
      </c>
      <c r="E35" s="27">
        <v>39551039</v>
      </c>
      <c r="F35" s="20" t="s">
        <v>300</v>
      </c>
      <c r="G35" s="11" t="s">
        <v>307</v>
      </c>
      <c r="H35" s="11">
        <v>3870</v>
      </c>
      <c r="I35" s="24">
        <v>63.1</v>
      </c>
      <c r="J35" s="33">
        <v>63.003999999999998</v>
      </c>
      <c r="K35" s="54">
        <v>243825.47999999998</v>
      </c>
      <c r="L35" s="68"/>
      <c r="M35" s="42">
        <v>40.35</v>
      </c>
      <c r="N35" s="50" t="s">
        <v>270</v>
      </c>
      <c r="O35" s="50" t="s">
        <v>302</v>
      </c>
      <c r="P35" s="48" t="s">
        <v>303</v>
      </c>
      <c r="Q35" s="48" t="s">
        <v>304</v>
      </c>
      <c r="R35" s="48" t="s">
        <v>330</v>
      </c>
      <c r="S35" s="48" t="s">
        <v>305</v>
      </c>
      <c r="T35" s="48" t="s">
        <v>270</v>
      </c>
      <c r="U35" s="48">
        <v>1500143</v>
      </c>
      <c r="V35" s="51" t="s">
        <v>306</v>
      </c>
      <c r="W35" s="64">
        <v>63.003999999999998</v>
      </c>
      <c r="X35" s="48" t="s">
        <v>74</v>
      </c>
      <c r="Y35" s="48">
        <v>1161.79</v>
      </c>
      <c r="Z35" s="57">
        <v>0.1</v>
      </c>
      <c r="AA35" s="48">
        <v>40.35</v>
      </c>
      <c r="AB35" s="63" t="s">
        <v>76</v>
      </c>
      <c r="AC35" s="65">
        <v>44045</v>
      </c>
      <c r="AD35" s="62">
        <v>10</v>
      </c>
      <c r="AE35" s="48"/>
      <c r="AF35" s="42">
        <v>0.152</v>
      </c>
      <c r="AG35" s="48"/>
      <c r="AH35" s="22">
        <v>63.003999999999998</v>
      </c>
      <c r="AI35" s="35">
        <v>50</v>
      </c>
      <c r="AJ35" s="36">
        <f t="shared" si="0"/>
        <v>104</v>
      </c>
      <c r="AK35" s="37">
        <f t="shared" si="1"/>
        <v>6552.4160000000002</v>
      </c>
      <c r="AL35" s="35">
        <v>30</v>
      </c>
      <c r="AM35" s="36">
        <f t="shared" si="2"/>
        <v>62</v>
      </c>
      <c r="AN35" s="37">
        <f t="shared" si="3"/>
        <v>3906.248</v>
      </c>
      <c r="AO35" s="35"/>
      <c r="AP35" s="36">
        <f t="shared" si="4"/>
        <v>0</v>
      </c>
      <c r="AQ35" s="37">
        <f t="shared" si="5"/>
        <v>0</v>
      </c>
      <c r="AR35" s="35">
        <v>50</v>
      </c>
      <c r="AS35" s="36">
        <f t="shared" si="6"/>
        <v>104</v>
      </c>
      <c r="AT35" s="37">
        <f t="shared" si="7"/>
        <v>6552.4160000000002</v>
      </c>
      <c r="AU35" s="35"/>
      <c r="AV35" s="36">
        <f t="shared" si="8"/>
        <v>0</v>
      </c>
      <c r="AW35" s="37">
        <f t="shared" si="9"/>
        <v>0</v>
      </c>
      <c r="AX35" s="36"/>
      <c r="AY35" s="36">
        <f t="shared" si="10"/>
        <v>0</v>
      </c>
      <c r="AZ35" s="37">
        <f t="shared" si="11"/>
        <v>0</v>
      </c>
      <c r="BA35" s="38"/>
      <c r="BB35" s="36">
        <f t="shared" si="12"/>
        <v>0</v>
      </c>
      <c r="BC35" s="39">
        <f t="shared" si="13"/>
        <v>0</v>
      </c>
      <c r="BD35" s="35"/>
      <c r="BE35" s="36">
        <f t="shared" si="14"/>
        <v>0</v>
      </c>
      <c r="BF35" s="37">
        <f t="shared" si="15"/>
        <v>0</v>
      </c>
      <c r="BG35" s="35">
        <v>300</v>
      </c>
      <c r="BH35" s="36">
        <f t="shared" si="16"/>
        <v>625</v>
      </c>
      <c r="BI35" s="37">
        <f t="shared" si="17"/>
        <v>39377.5</v>
      </c>
      <c r="BJ35" s="35"/>
      <c r="BK35" s="36">
        <f t="shared" si="18"/>
        <v>0</v>
      </c>
      <c r="BL35" s="37">
        <f t="shared" si="19"/>
        <v>0</v>
      </c>
      <c r="BM35" s="35">
        <v>100</v>
      </c>
      <c r="BN35" s="36">
        <f t="shared" si="20"/>
        <v>208</v>
      </c>
      <c r="BO35" s="37">
        <f t="shared" si="21"/>
        <v>13104.832</v>
      </c>
      <c r="BP35" s="35">
        <v>50</v>
      </c>
      <c r="BQ35" s="36">
        <f t="shared" si="22"/>
        <v>104</v>
      </c>
      <c r="BR35" s="37">
        <f t="shared" si="23"/>
        <v>6552.4160000000002</v>
      </c>
      <c r="BS35" s="35">
        <v>250</v>
      </c>
      <c r="BT35" s="36">
        <f t="shared" si="24"/>
        <v>520</v>
      </c>
      <c r="BU35" s="37">
        <f t="shared" si="25"/>
        <v>32762.079999999998</v>
      </c>
      <c r="BV35" s="35"/>
      <c r="BW35" s="36">
        <f t="shared" si="26"/>
        <v>0</v>
      </c>
      <c r="BX35" s="37">
        <f t="shared" si="27"/>
        <v>0</v>
      </c>
      <c r="BY35" s="35"/>
      <c r="BZ35" s="36">
        <f t="shared" si="28"/>
        <v>0</v>
      </c>
      <c r="CA35" s="40">
        <f t="shared" si="29"/>
        <v>0</v>
      </c>
      <c r="CB35" s="35"/>
      <c r="CC35" s="36">
        <f t="shared" si="30"/>
        <v>0</v>
      </c>
      <c r="CD35" s="40">
        <f t="shared" si="31"/>
        <v>0</v>
      </c>
      <c r="CE35" s="35"/>
      <c r="CF35" s="36">
        <v>0</v>
      </c>
      <c r="CG35" s="40">
        <f t="shared" si="43"/>
        <v>0</v>
      </c>
      <c r="CH35" s="41"/>
      <c r="CI35" s="41">
        <f t="shared" si="34"/>
        <v>0</v>
      </c>
      <c r="CJ35" s="40">
        <f t="shared" si="35"/>
        <v>0</v>
      </c>
      <c r="CK35" s="41"/>
      <c r="CL35" s="41">
        <f t="shared" si="36"/>
        <v>0</v>
      </c>
      <c r="CM35" s="40">
        <f t="shared" si="37"/>
        <v>0</v>
      </c>
      <c r="CN35" s="41"/>
      <c r="CO35" s="41">
        <f t="shared" si="38"/>
        <v>0</v>
      </c>
      <c r="CP35" s="40">
        <f t="shared" si="39"/>
        <v>0</v>
      </c>
      <c r="CQ35" s="41"/>
      <c r="CR35" s="41">
        <f t="shared" si="40"/>
        <v>0</v>
      </c>
      <c r="CS35" s="40">
        <f t="shared" si="41"/>
        <v>0</v>
      </c>
      <c r="CT35" s="10">
        <v>893</v>
      </c>
    </row>
    <row r="36" spans="1:98">
      <c r="A36" s="53">
        <v>29</v>
      </c>
      <c r="B36" s="53" t="s">
        <v>60</v>
      </c>
      <c r="C36" s="53" t="s">
        <v>308</v>
      </c>
      <c r="D36" s="20" t="s">
        <v>309</v>
      </c>
      <c r="E36" s="27">
        <v>35040017</v>
      </c>
      <c r="F36" s="20" t="s">
        <v>310</v>
      </c>
      <c r="G36" s="11" t="s">
        <v>311</v>
      </c>
      <c r="H36" s="11">
        <v>6093</v>
      </c>
      <c r="I36" s="24">
        <v>0.13</v>
      </c>
      <c r="J36" s="33">
        <v>0.12032988679999999</v>
      </c>
      <c r="K36" s="54">
        <v>733.17000027239999</v>
      </c>
      <c r="L36" s="46">
        <v>733.17069000000004</v>
      </c>
      <c r="M36" s="42">
        <v>0</v>
      </c>
      <c r="N36" s="50" t="s">
        <v>270</v>
      </c>
      <c r="O36" s="50" t="s">
        <v>312</v>
      </c>
      <c r="P36" s="48">
        <v>11691250960</v>
      </c>
      <c r="Q36" s="48" t="s">
        <v>313</v>
      </c>
      <c r="R36" s="48" t="s">
        <v>314</v>
      </c>
      <c r="S36" s="48" t="s">
        <v>315</v>
      </c>
      <c r="T36" s="48" t="s">
        <v>270</v>
      </c>
      <c r="U36" s="48" t="s">
        <v>316</v>
      </c>
      <c r="V36" s="51" t="s">
        <v>317</v>
      </c>
      <c r="W36" s="48">
        <v>0.12</v>
      </c>
      <c r="X36" s="48" t="s">
        <v>60</v>
      </c>
      <c r="Y36" s="48">
        <v>5.96</v>
      </c>
      <c r="Z36" s="57">
        <v>0.1</v>
      </c>
      <c r="AA36" s="52" t="s">
        <v>75</v>
      </c>
      <c r="AB36" s="63" t="s">
        <v>76</v>
      </c>
      <c r="AC36" s="65">
        <v>33970</v>
      </c>
      <c r="AD36" s="62">
        <v>30</v>
      </c>
      <c r="AE36" s="52" t="s">
        <v>318</v>
      </c>
      <c r="AF36" s="42">
        <v>7.4384600000000001</v>
      </c>
      <c r="AG36" s="48"/>
      <c r="AH36" s="22">
        <v>0.12032988679999999</v>
      </c>
      <c r="AI36" s="35"/>
      <c r="AJ36" s="36">
        <f t="shared" si="0"/>
        <v>0</v>
      </c>
      <c r="AK36" s="37">
        <f t="shared" si="1"/>
        <v>0</v>
      </c>
      <c r="AL36" s="35">
        <v>180</v>
      </c>
      <c r="AM36" s="36">
        <f t="shared" si="2"/>
        <v>375</v>
      </c>
      <c r="AN36" s="37">
        <f t="shared" si="3"/>
        <v>45.123707549999999</v>
      </c>
      <c r="AO36" s="35"/>
      <c r="AP36" s="36">
        <f t="shared" si="4"/>
        <v>0</v>
      </c>
      <c r="AQ36" s="37">
        <f t="shared" si="5"/>
        <v>0</v>
      </c>
      <c r="AR36" s="35"/>
      <c r="AS36" s="36">
        <f t="shared" si="6"/>
        <v>0</v>
      </c>
      <c r="AT36" s="37">
        <f t="shared" si="7"/>
        <v>0</v>
      </c>
      <c r="AU36" s="35">
        <v>180</v>
      </c>
      <c r="AV36" s="36">
        <f t="shared" si="8"/>
        <v>375</v>
      </c>
      <c r="AW36" s="37">
        <f t="shared" si="9"/>
        <v>45.123707549999999</v>
      </c>
      <c r="AX36" s="36">
        <v>1500</v>
      </c>
      <c r="AY36" s="36">
        <f t="shared" si="10"/>
        <v>3125</v>
      </c>
      <c r="AZ36" s="37">
        <f t="shared" si="11"/>
        <v>376.03089624999996</v>
      </c>
      <c r="BA36" s="38"/>
      <c r="BB36" s="36">
        <f t="shared" si="12"/>
        <v>0</v>
      </c>
      <c r="BC36" s="39">
        <f t="shared" si="13"/>
        <v>0</v>
      </c>
      <c r="BD36" s="35"/>
      <c r="BE36" s="36">
        <f t="shared" si="14"/>
        <v>0</v>
      </c>
      <c r="BF36" s="37">
        <f t="shared" si="15"/>
        <v>0</v>
      </c>
      <c r="BG36" s="35"/>
      <c r="BH36" s="36">
        <f t="shared" si="16"/>
        <v>0</v>
      </c>
      <c r="BI36" s="37">
        <f t="shared" si="17"/>
        <v>0</v>
      </c>
      <c r="BJ36" s="35"/>
      <c r="BK36" s="36">
        <f t="shared" si="18"/>
        <v>0</v>
      </c>
      <c r="BL36" s="37">
        <f t="shared" si="19"/>
        <v>0</v>
      </c>
      <c r="BM36" s="35"/>
      <c r="BN36" s="36">
        <f t="shared" si="20"/>
        <v>0</v>
      </c>
      <c r="BO36" s="37">
        <f t="shared" si="21"/>
        <v>0</v>
      </c>
      <c r="BP36" s="35">
        <v>90</v>
      </c>
      <c r="BQ36" s="36">
        <f t="shared" si="22"/>
        <v>187</v>
      </c>
      <c r="BR36" s="37">
        <f t="shared" si="23"/>
        <v>22.501688831599999</v>
      </c>
      <c r="BS36" s="35"/>
      <c r="BT36" s="36">
        <f t="shared" si="24"/>
        <v>0</v>
      </c>
      <c r="BU36" s="37">
        <f t="shared" si="25"/>
        <v>0</v>
      </c>
      <c r="BV36" s="35"/>
      <c r="BW36" s="36">
        <f t="shared" si="26"/>
        <v>0</v>
      </c>
      <c r="BX36" s="37">
        <f t="shared" si="27"/>
        <v>0</v>
      </c>
      <c r="BY36" s="35"/>
      <c r="BZ36" s="36">
        <f t="shared" si="28"/>
        <v>0</v>
      </c>
      <c r="CA36" s="40">
        <f t="shared" si="29"/>
        <v>0</v>
      </c>
      <c r="CB36" s="35">
        <v>300</v>
      </c>
      <c r="CC36" s="36">
        <f t="shared" si="30"/>
        <v>625</v>
      </c>
      <c r="CD36" s="40">
        <f t="shared" si="31"/>
        <v>75.206179249999991</v>
      </c>
      <c r="CE36" s="35"/>
      <c r="CF36" s="36">
        <f t="shared" si="32"/>
        <v>0</v>
      </c>
      <c r="CG36" s="40" t="e">
        <f>#REF!*AH36</f>
        <v>#REF!</v>
      </c>
      <c r="CH36" s="41"/>
      <c r="CI36" s="41">
        <f t="shared" si="34"/>
        <v>0</v>
      </c>
      <c r="CJ36" s="40">
        <f t="shared" si="35"/>
        <v>0</v>
      </c>
      <c r="CK36" s="41"/>
      <c r="CL36" s="41">
        <f t="shared" si="36"/>
        <v>0</v>
      </c>
      <c r="CM36" s="40">
        <f t="shared" si="37"/>
        <v>0</v>
      </c>
      <c r="CN36" s="41"/>
      <c r="CO36" s="41">
        <f t="shared" si="38"/>
        <v>0</v>
      </c>
      <c r="CP36" s="40">
        <f t="shared" si="39"/>
        <v>0</v>
      </c>
      <c r="CQ36" s="41"/>
      <c r="CR36" s="41">
        <f t="shared" si="40"/>
        <v>0</v>
      </c>
      <c r="CS36" s="40">
        <f t="shared" si="41"/>
        <v>0</v>
      </c>
      <c r="CT36" s="10">
        <v>1406</v>
      </c>
    </row>
    <row r="37" spans="1:98" ht="28.2" customHeight="1">
      <c r="A37" s="53">
        <v>37</v>
      </c>
      <c r="B37" s="53" t="s">
        <v>60</v>
      </c>
      <c r="C37" s="53" t="s">
        <v>319</v>
      </c>
      <c r="D37" s="20" t="s">
        <v>320</v>
      </c>
      <c r="E37" s="27">
        <v>25519048</v>
      </c>
      <c r="F37" s="20" t="s">
        <v>321</v>
      </c>
      <c r="G37" s="11" t="s">
        <v>322</v>
      </c>
      <c r="H37" s="11">
        <v>36015</v>
      </c>
      <c r="I37" s="24">
        <v>0.5</v>
      </c>
      <c r="J37" s="33">
        <v>0.48003998329999997</v>
      </c>
      <c r="K37" s="54">
        <v>17288.639998549497</v>
      </c>
      <c r="L37" s="46">
        <v>17288.640599999999</v>
      </c>
      <c r="M37" s="49"/>
      <c r="N37" s="50" t="s">
        <v>323</v>
      </c>
      <c r="O37" s="50" t="s">
        <v>324</v>
      </c>
      <c r="P37" s="48">
        <v>13445820155</v>
      </c>
      <c r="Q37" s="48" t="s">
        <v>103</v>
      </c>
      <c r="R37" s="48">
        <v>800216644</v>
      </c>
      <c r="S37" s="48" t="s">
        <v>325</v>
      </c>
      <c r="T37" s="48" t="s">
        <v>326</v>
      </c>
      <c r="U37" s="48">
        <v>186780</v>
      </c>
      <c r="V37" s="51" t="s">
        <v>327</v>
      </c>
      <c r="W37" s="48">
        <v>0.48</v>
      </c>
      <c r="X37" s="48" t="s">
        <v>328</v>
      </c>
      <c r="Y37" s="62">
        <v>15.9</v>
      </c>
      <c r="Z37" s="57">
        <v>0.1</v>
      </c>
      <c r="AA37" s="48">
        <v>33.58</v>
      </c>
      <c r="AB37" s="48" t="s">
        <v>329</v>
      </c>
      <c r="AC37" s="59">
        <v>36161</v>
      </c>
      <c r="AD37" s="48">
        <v>20</v>
      </c>
      <c r="AE37" s="48"/>
      <c r="AF37" s="42">
        <v>3.992</v>
      </c>
      <c r="AG37" s="48"/>
      <c r="AH37" s="22">
        <v>0.48003998329999997</v>
      </c>
      <c r="AI37" s="35"/>
      <c r="AJ37" s="36">
        <f t="shared" si="0"/>
        <v>0</v>
      </c>
      <c r="AK37" s="37">
        <f t="shared" si="1"/>
        <v>0</v>
      </c>
      <c r="AL37" s="35"/>
      <c r="AM37" s="36">
        <f t="shared" si="2"/>
        <v>0</v>
      </c>
      <c r="AN37" s="37">
        <f t="shared" si="3"/>
        <v>0</v>
      </c>
      <c r="AO37" s="35"/>
      <c r="AP37" s="36">
        <f t="shared" si="4"/>
        <v>0</v>
      </c>
      <c r="AQ37" s="37">
        <f t="shared" si="5"/>
        <v>0</v>
      </c>
      <c r="AR37" s="35">
        <v>500</v>
      </c>
      <c r="AS37" s="36">
        <f t="shared" si="6"/>
        <v>1041</v>
      </c>
      <c r="AT37" s="37">
        <f t="shared" si="7"/>
        <v>499.72162261529996</v>
      </c>
      <c r="AU37" s="35">
        <v>2000</v>
      </c>
      <c r="AV37" s="36">
        <f t="shared" si="8"/>
        <v>4166</v>
      </c>
      <c r="AW37" s="37">
        <f t="shared" si="9"/>
        <v>1999.8465704277999</v>
      </c>
      <c r="AX37" s="36">
        <v>6000</v>
      </c>
      <c r="AY37" s="36">
        <f t="shared" si="10"/>
        <v>12500</v>
      </c>
      <c r="AZ37" s="37">
        <f t="shared" si="11"/>
        <v>6000.4997912499994</v>
      </c>
      <c r="BA37" s="38"/>
      <c r="BB37" s="36">
        <f t="shared" si="12"/>
        <v>0</v>
      </c>
      <c r="BC37" s="39">
        <f t="shared" si="13"/>
        <v>0</v>
      </c>
      <c r="BD37" s="35">
        <v>2000</v>
      </c>
      <c r="BE37" s="36">
        <f t="shared" si="14"/>
        <v>4166</v>
      </c>
      <c r="BF37" s="37">
        <f t="shared" si="15"/>
        <v>1999.8465704277999</v>
      </c>
      <c r="BG37" s="35">
        <v>1400</v>
      </c>
      <c r="BH37" s="36">
        <f t="shared" si="16"/>
        <v>2916</v>
      </c>
      <c r="BI37" s="37">
        <f t="shared" si="17"/>
        <v>1399.7965913027999</v>
      </c>
      <c r="BJ37" s="35"/>
      <c r="BK37" s="36">
        <f t="shared" si="18"/>
        <v>0</v>
      </c>
      <c r="BL37" s="37">
        <f t="shared" si="19"/>
        <v>0</v>
      </c>
      <c r="BM37" s="35"/>
      <c r="BN37" s="36">
        <f t="shared" si="20"/>
        <v>0</v>
      </c>
      <c r="BO37" s="37">
        <f t="shared" si="21"/>
        <v>0</v>
      </c>
      <c r="BP37" s="35"/>
      <c r="BQ37" s="36">
        <f t="shared" si="22"/>
        <v>0</v>
      </c>
      <c r="BR37" s="37">
        <f t="shared" si="23"/>
        <v>0</v>
      </c>
      <c r="BS37" s="35"/>
      <c r="BT37" s="36">
        <f t="shared" si="24"/>
        <v>0</v>
      </c>
      <c r="BU37" s="37">
        <f t="shared" si="25"/>
        <v>0</v>
      </c>
      <c r="BV37" s="35"/>
      <c r="BW37" s="36">
        <f t="shared" si="26"/>
        <v>0</v>
      </c>
      <c r="BX37" s="37">
        <f t="shared" si="27"/>
        <v>0</v>
      </c>
      <c r="BY37" s="35"/>
      <c r="BZ37" s="36">
        <f t="shared" si="28"/>
        <v>0</v>
      </c>
      <c r="CA37" s="40">
        <f t="shared" si="29"/>
        <v>0</v>
      </c>
      <c r="CB37" s="35">
        <v>200</v>
      </c>
      <c r="CC37" s="36">
        <f t="shared" si="30"/>
        <v>416</v>
      </c>
      <c r="CD37" s="40">
        <f t="shared" si="31"/>
        <v>199.6966330528</v>
      </c>
      <c r="CE37" s="35"/>
      <c r="CF37" s="36">
        <f t="shared" si="32"/>
        <v>0</v>
      </c>
      <c r="CG37" s="40" t="e">
        <f>#REF!*AH37</f>
        <v>#REF!</v>
      </c>
      <c r="CH37" s="41"/>
      <c r="CI37" s="41">
        <f t="shared" si="34"/>
        <v>0</v>
      </c>
      <c r="CJ37" s="40">
        <f t="shared" si="35"/>
        <v>0</v>
      </c>
      <c r="CK37" s="41">
        <v>100</v>
      </c>
      <c r="CL37" s="41">
        <f t="shared" si="36"/>
        <v>208</v>
      </c>
      <c r="CM37" s="40">
        <f t="shared" si="37"/>
        <v>99.848316526399998</v>
      </c>
      <c r="CN37" s="41">
        <v>100</v>
      </c>
      <c r="CO37" s="41">
        <f t="shared" si="38"/>
        <v>208</v>
      </c>
      <c r="CP37" s="40">
        <f t="shared" si="39"/>
        <v>99.848316526399998</v>
      </c>
      <c r="CQ37" s="41"/>
      <c r="CR37" s="41">
        <f t="shared" si="40"/>
        <v>0</v>
      </c>
      <c r="CS37" s="40">
        <f t="shared" si="41"/>
        <v>0</v>
      </c>
      <c r="CT37" s="10">
        <v>8311</v>
      </c>
    </row>
  </sheetData>
  <mergeCells count="37">
    <mergeCell ref="C24:C27"/>
    <mergeCell ref="L24:L27"/>
    <mergeCell ref="C31:C33"/>
    <mergeCell ref="L31:L33"/>
    <mergeCell ref="C34:C35"/>
    <mergeCell ref="L34:L35"/>
    <mergeCell ref="C20:C22"/>
    <mergeCell ref="L20:L22"/>
    <mergeCell ref="CH1:CJ1"/>
    <mergeCell ref="CK1:CM1"/>
    <mergeCell ref="CN1:CP1"/>
    <mergeCell ref="A1:AG1"/>
    <mergeCell ref="AI1:AK1"/>
    <mergeCell ref="AL1:AN1"/>
    <mergeCell ref="AO1:AQ1"/>
    <mergeCell ref="AR1:AT1"/>
    <mergeCell ref="AU1:AW1"/>
    <mergeCell ref="C9:C10"/>
    <mergeCell ref="L9:L10"/>
    <mergeCell ref="C15:C17"/>
    <mergeCell ref="L15:L17"/>
    <mergeCell ref="L18:L19"/>
    <mergeCell ref="CQ1:CS1"/>
    <mergeCell ref="C3:C4"/>
    <mergeCell ref="L3:L4"/>
    <mergeCell ref="BP1:BR1"/>
    <mergeCell ref="BS1:BU1"/>
    <mergeCell ref="BV1:BX1"/>
    <mergeCell ref="BY1:CA1"/>
    <mergeCell ref="CB1:CD1"/>
    <mergeCell ref="CE1:CG1"/>
    <mergeCell ref="AX1:AZ1"/>
    <mergeCell ref="BA1:BC1"/>
    <mergeCell ref="BD1:BF1"/>
    <mergeCell ref="BG1:BI1"/>
    <mergeCell ref="BJ1:BL1"/>
    <mergeCell ref="BM1:BO1"/>
  </mergeCells>
  <hyperlinks>
    <hyperlink ref="S3" r:id="rId1"/>
    <hyperlink ref="S4" r:id="rId2"/>
    <hyperlink ref="S5" r:id="rId3"/>
    <hyperlink ref="S6" r:id="rId4"/>
    <hyperlink ref="S7" r:id="rId5"/>
    <hyperlink ref="S8" r:id="rId6"/>
    <hyperlink ref="S9" r:id="rId7"/>
    <hyperlink ref="S10" r:id="rId8"/>
    <hyperlink ref="S11" r:id="rId9"/>
    <hyperlink ref="S12" r:id="rId10"/>
    <hyperlink ref="S13" r:id="rId11"/>
    <hyperlink ref="S14" r:id="rId12"/>
    <hyperlink ref="S15" r:id="rId13"/>
    <hyperlink ref="S16" r:id="rId14"/>
    <hyperlink ref="S17" r:id="rId15"/>
    <hyperlink ref="S18" r:id="rId16"/>
    <hyperlink ref="S19" r:id="rId17"/>
    <hyperlink ref="S20" r:id="rId18"/>
    <hyperlink ref="S21" r:id="rId19"/>
    <hyperlink ref="S22" r:id="rId20"/>
    <hyperlink ref="S23" r:id="rId21"/>
    <hyperlink ref="S24" r:id="rId22"/>
    <hyperlink ref="S25" r:id="rId23"/>
    <hyperlink ref="S26" r:id="rId24"/>
    <hyperlink ref="S27" r:id="rId25"/>
    <hyperlink ref="S28" r:id="rId26"/>
    <hyperlink ref="S29" r:id="rId27"/>
    <hyperlink ref="S30" r:id="rId28"/>
    <hyperlink ref="S31" r:id="rId29"/>
    <hyperlink ref="S32" r:id="rId30"/>
    <hyperlink ref="S33" r:id="rId31"/>
    <hyperlink ref="S34" r:id="rId32"/>
    <hyperlink ref="S35" r:id="rId33"/>
    <hyperlink ref="S36" r:id="rId34"/>
    <hyperlink ref="S37" r:id="rId35"/>
  </hyperlinks>
  <pageMargins left="0" right="0" top="0.39409448818897608" bottom="0.39409448818897608" header="0" footer="0"/>
  <pageSetup paperSize="9" fitToWidth="0" fitToHeight="0" orientation="portrait" r:id="rId36"/>
  <headerFooter>
    <oddHeader>&amp;C&amp;A</oddHeader>
    <oddFooter>&amp;CPagina &amp;P</oddFooter>
  </headerFooter>
  <ignoredErrors>
    <ignoredError sqref="C8:C14 C31 P3:P37 E9:E11 E2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/>
  <cols>
    <col min="1" max="1" width="10.69921875" customWidth="1"/>
    <col min="2" max="2" width="9" customWidth="1"/>
  </cols>
  <sheetData/>
  <pageMargins left="0" right="0" top="0.39409448818897608" bottom="0.39409448818897608" header="0" footer="0"/>
  <headerFooter>
    <oddHeader>&amp;C&amp;A</oddHeader>
    <oddFooter>&amp;CPagina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/>
  <cols>
    <col min="1" max="1" width="10.69921875" customWidth="1"/>
    <col min="2" max="2" width="9" customWidth="1"/>
  </cols>
  <sheetData/>
  <pageMargins left="0" right="0" top="0.39409448818897608" bottom="0.39409448818897608" header="0" footer="0"/>
  <headerFooter>
    <oddHeader>&amp;C&amp;A</oddHead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29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Prospetto_Fabbisogni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</dc:creator>
  <cp:lastModifiedBy>Cristina Milazzo</cp:lastModifiedBy>
  <cp:revision>1</cp:revision>
  <dcterms:created xsi:type="dcterms:W3CDTF">2022-12-05T09:12:13Z</dcterms:created>
  <dcterms:modified xsi:type="dcterms:W3CDTF">2022-12-21T08:42:00Z</dcterms:modified>
</cp:coreProperties>
</file>